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Consultoria\Cursos\Curs Mostreig Diputació Lleida\"/>
    </mc:Choice>
  </mc:AlternateContent>
  <xr:revisionPtr revIDLastSave="0" documentId="13_ncr:1_{54949515-5A21-498F-BE33-4D4A001A60FB}" xr6:coauthVersionLast="45" xr6:coauthVersionMax="45" xr10:uidLastSave="{00000000-0000-0000-0000-000000000000}"/>
  <bookViews>
    <workbookView xWindow="28692" yWindow="-108" windowWidth="21816" windowHeight="13116" xr2:uid="{00000000-000D-0000-FFFF-FFFF00000000}"/>
  </bookViews>
  <sheets>
    <sheet name="Calcul de la mostra" sheetId="5" r:id="rId1"/>
    <sheet name="Extracció de la mostre MUM" sheetId="3" r:id="rId2"/>
    <sheet name="Contrats de Resultats" sheetId="8" r:id="rId3"/>
  </sheets>
  <definedNames>
    <definedName name="_xlnm._FilterDatabase" localSheetId="2" hidden="1">'Contrats de Resultats'!$G$5:$G$16</definedName>
    <definedName name="_xlnm._FilterDatabase" localSheetId="1" hidden="1">'Extracció de la mostre MUM'!$A$11:$H$573</definedName>
    <definedName name="_xlnm.Print_Titles" localSheetId="0">'Calcul de la mostra'!$3:$4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8" l="1"/>
  <c r="K14" i="8"/>
  <c r="K13" i="8"/>
  <c r="K12" i="8"/>
  <c r="K11" i="8"/>
  <c r="K10" i="8"/>
  <c r="K9" i="8"/>
  <c r="K8" i="8"/>
  <c r="K7" i="8"/>
  <c r="E49" i="8"/>
  <c r="E48" i="8"/>
  <c r="E47" i="8"/>
  <c r="E46" i="8"/>
  <c r="E45" i="8"/>
  <c r="E44" i="8"/>
  <c r="E43" i="8"/>
  <c r="E42" i="8"/>
  <c r="E41" i="8"/>
  <c r="E40" i="8"/>
  <c r="H18" i="8"/>
  <c r="E15" i="8"/>
  <c r="F15" i="8"/>
  <c r="G7" i="8"/>
  <c r="H7" i="8" s="1"/>
  <c r="G9" i="8"/>
  <c r="H9" i="8" s="1"/>
  <c r="G13" i="8"/>
  <c r="H13" i="8" s="1"/>
  <c r="G12" i="8"/>
  <c r="H12" i="8" s="1"/>
  <c r="G8" i="8"/>
  <c r="H8" i="8" s="1"/>
  <c r="G11" i="8"/>
  <c r="H11" i="8" s="1"/>
  <c r="G14" i="8"/>
  <c r="H14" i="8" s="1"/>
  <c r="G6" i="8"/>
  <c r="H6" i="8" s="1"/>
  <c r="G10" i="8"/>
  <c r="H10" i="8" s="1"/>
  <c r="F10" i="8"/>
  <c r="G15" i="8" l="1"/>
  <c r="F28" i="8" s="1"/>
  <c r="O12" i="5"/>
  <c r="D27" i="5"/>
  <c r="B31" i="5"/>
  <c r="N12" i="5"/>
  <c r="M8" i="5"/>
  <c r="N10" i="5" s="1"/>
  <c r="O10" i="5" l="1"/>
  <c r="P11" i="5" s="1"/>
  <c r="C22" i="5" l="1"/>
  <c r="O14" i="5"/>
  <c r="D576" i="3" l="1"/>
  <c r="B576" i="3"/>
  <c r="C17" i="5" l="1"/>
  <c r="B28" i="5" s="1"/>
  <c r="F32" i="8"/>
  <c r="B35" i="5" l="1"/>
  <c r="C19" i="5"/>
  <c r="B2" i="3"/>
  <c r="B1" i="3"/>
  <c r="C18" i="5"/>
  <c r="C23" i="5" l="1"/>
  <c r="B33" i="5" s="1"/>
  <c r="C32" i="5" s="1"/>
  <c r="B37" i="5" s="1"/>
  <c r="C36" i="5" s="1"/>
  <c r="D6" i="3" s="1"/>
  <c r="E2" i="8" s="1"/>
  <c r="D29" i="5"/>
  <c r="E28" i="5" s="1"/>
  <c r="C20" i="5"/>
  <c r="D20" i="5" s="1"/>
  <c r="I13" i="8" l="1"/>
  <c r="I7" i="8"/>
  <c r="I10" i="8"/>
  <c r="J10" i="8" s="1"/>
  <c r="L10" i="8" s="1"/>
  <c r="I14" i="8"/>
  <c r="I11" i="8"/>
  <c r="I8" i="8"/>
  <c r="I12" i="8"/>
  <c r="F18" i="8"/>
  <c r="J18" i="8" s="1"/>
  <c r="F23" i="8" s="1"/>
  <c r="I9" i="8"/>
  <c r="I6" i="8"/>
  <c r="J6" i="8"/>
  <c r="D8" i="3"/>
  <c r="E13" i="3" s="1"/>
  <c r="E14" i="3" s="1"/>
  <c r="F14" i="3" l="1"/>
  <c r="G14" i="3" s="1"/>
  <c r="E15" i="3"/>
  <c r="E16" i="3" l="1"/>
  <c r="F15" i="3"/>
  <c r="G15" i="3" s="1"/>
  <c r="H15" i="3" s="1"/>
  <c r="H14" i="3"/>
  <c r="E17" i="3" l="1"/>
  <c r="F16" i="3"/>
  <c r="G16" i="3" s="1"/>
  <c r="H16" i="3" s="1"/>
  <c r="E18" i="3" l="1"/>
  <c r="F17" i="3"/>
  <c r="G17" i="3" s="1"/>
  <c r="H17" i="3" s="1"/>
  <c r="E19" i="3" l="1"/>
  <c r="F18" i="3"/>
  <c r="G18" i="3" s="1"/>
  <c r="H18" i="3" s="1"/>
  <c r="E20" i="3" l="1"/>
  <c r="F19" i="3"/>
  <c r="G19" i="3" s="1"/>
  <c r="H19" i="3" s="1"/>
  <c r="E21" i="3" l="1"/>
  <c r="F20" i="3"/>
  <c r="G20" i="3" s="1"/>
  <c r="H20" i="3" s="1"/>
  <c r="E22" i="3" l="1"/>
  <c r="F21" i="3"/>
  <c r="G21" i="3" s="1"/>
  <c r="H21" i="3" s="1"/>
  <c r="E23" i="3" l="1"/>
  <c r="F22" i="3"/>
  <c r="G22" i="3" s="1"/>
  <c r="H22" i="3" s="1"/>
  <c r="E24" i="3" l="1"/>
  <c r="F23" i="3"/>
  <c r="G23" i="3" s="1"/>
  <c r="H23" i="3" s="1"/>
  <c r="E25" i="3" l="1"/>
  <c r="F24" i="3"/>
  <c r="G24" i="3" s="1"/>
  <c r="H24" i="3" s="1"/>
  <c r="E26" i="3" l="1"/>
  <c r="F25" i="3"/>
  <c r="G25" i="3" s="1"/>
  <c r="H25" i="3" s="1"/>
  <c r="E27" i="3" l="1"/>
  <c r="F26" i="3"/>
  <c r="G26" i="3" s="1"/>
  <c r="H26" i="3" s="1"/>
  <c r="E28" i="3" l="1"/>
  <c r="F27" i="3"/>
  <c r="G27" i="3" s="1"/>
  <c r="H27" i="3" s="1"/>
  <c r="E29" i="3" l="1"/>
  <c r="F28" i="3"/>
  <c r="G28" i="3" s="1"/>
  <c r="H28" i="3" s="1"/>
  <c r="J14" i="8"/>
  <c r="L14" i="8" s="1"/>
  <c r="E30" i="3" l="1"/>
  <c r="F29" i="3"/>
  <c r="G29" i="3" s="1"/>
  <c r="H29" i="3" s="1"/>
  <c r="E31" i="3" l="1"/>
  <c r="F30" i="3"/>
  <c r="G30" i="3" s="1"/>
  <c r="H30" i="3" s="1"/>
  <c r="E32" i="3" l="1"/>
  <c r="F31" i="3"/>
  <c r="G31" i="3" s="1"/>
  <c r="H31" i="3" s="1"/>
  <c r="E33" i="3" l="1"/>
  <c r="F32" i="3"/>
  <c r="G32" i="3" s="1"/>
  <c r="H32" i="3" s="1"/>
  <c r="E34" i="3" l="1"/>
  <c r="F33" i="3"/>
  <c r="G33" i="3" s="1"/>
  <c r="H33" i="3" s="1"/>
  <c r="E35" i="3" l="1"/>
  <c r="F34" i="3"/>
  <c r="G34" i="3" s="1"/>
  <c r="H34" i="3" s="1"/>
  <c r="E36" i="3" l="1"/>
  <c r="F35" i="3"/>
  <c r="G35" i="3" s="1"/>
  <c r="H35" i="3" s="1"/>
  <c r="E37" i="3" l="1"/>
  <c r="F36" i="3"/>
  <c r="G36" i="3" s="1"/>
  <c r="H36" i="3" s="1"/>
  <c r="J11" i="8"/>
  <c r="L11" i="8" s="1"/>
  <c r="E38" i="3" l="1"/>
  <c r="F37" i="3"/>
  <c r="G37" i="3" s="1"/>
  <c r="H37" i="3" s="1"/>
  <c r="E39" i="3" l="1"/>
  <c r="F38" i="3"/>
  <c r="G38" i="3" s="1"/>
  <c r="H38" i="3" s="1"/>
  <c r="E40" i="3" l="1"/>
  <c r="F39" i="3"/>
  <c r="G39" i="3" s="1"/>
  <c r="H39" i="3" s="1"/>
  <c r="E41" i="3" l="1"/>
  <c r="F40" i="3"/>
  <c r="G40" i="3" s="1"/>
  <c r="H40" i="3" s="1"/>
  <c r="E42" i="3" l="1"/>
  <c r="F41" i="3"/>
  <c r="G41" i="3" s="1"/>
  <c r="H41" i="3" s="1"/>
  <c r="E43" i="3" l="1"/>
  <c r="F42" i="3"/>
  <c r="G42" i="3" s="1"/>
  <c r="H42" i="3" s="1"/>
  <c r="E44" i="3" l="1"/>
  <c r="F43" i="3"/>
  <c r="G43" i="3" s="1"/>
  <c r="H43" i="3" s="1"/>
  <c r="J8" i="8"/>
  <c r="L8" i="8" s="1"/>
  <c r="E45" i="3" l="1"/>
  <c r="F44" i="3"/>
  <c r="G44" i="3" s="1"/>
  <c r="H44" i="3" s="1"/>
  <c r="E46" i="3" l="1"/>
  <c r="F45" i="3"/>
  <c r="G45" i="3" s="1"/>
  <c r="H45" i="3" s="1"/>
  <c r="E47" i="3" l="1"/>
  <c r="F46" i="3"/>
  <c r="G46" i="3" s="1"/>
  <c r="H46" i="3" s="1"/>
  <c r="E48" i="3" l="1"/>
  <c r="F47" i="3"/>
  <c r="G47" i="3" s="1"/>
  <c r="H47" i="3" s="1"/>
  <c r="E49" i="3" l="1"/>
  <c r="F48" i="3"/>
  <c r="G48" i="3" s="1"/>
  <c r="H48" i="3" s="1"/>
  <c r="J12" i="8"/>
  <c r="L12" i="8" s="1"/>
  <c r="E50" i="3" l="1"/>
  <c r="F49" i="3"/>
  <c r="G49" i="3" s="1"/>
  <c r="H49" i="3" s="1"/>
  <c r="E51" i="3" l="1"/>
  <c r="F50" i="3"/>
  <c r="G50" i="3" s="1"/>
  <c r="H50" i="3" s="1"/>
  <c r="E52" i="3" l="1"/>
  <c r="F51" i="3"/>
  <c r="G51" i="3" s="1"/>
  <c r="H51" i="3" s="1"/>
  <c r="J13" i="8"/>
  <c r="L13" i="8" s="1"/>
  <c r="E53" i="3" l="1"/>
  <c r="F52" i="3"/>
  <c r="G52" i="3" s="1"/>
  <c r="H52" i="3" s="1"/>
  <c r="E54" i="3" l="1"/>
  <c r="F53" i="3"/>
  <c r="G53" i="3" s="1"/>
  <c r="H53" i="3" s="1"/>
  <c r="E55" i="3" l="1"/>
  <c r="F54" i="3"/>
  <c r="G54" i="3" s="1"/>
  <c r="H54" i="3" s="1"/>
  <c r="E56" i="3" l="1"/>
  <c r="F55" i="3"/>
  <c r="G55" i="3" s="1"/>
  <c r="H55" i="3" s="1"/>
  <c r="E57" i="3" l="1"/>
  <c r="F56" i="3"/>
  <c r="G56" i="3" s="1"/>
  <c r="H56" i="3" s="1"/>
  <c r="E58" i="3" l="1"/>
  <c r="F57" i="3"/>
  <c r="G57" i="3" s="1"/>
  <c r="H57" i="3" s="1"/>
  <c r="E59" i="3" l="1"/>
  <c r="F58" i="3"/>
  <c r="G58" i="3" s="1"/>
  <c r="H58" i="3" s="1"/>
  <c r="E60" i="3" l="1"/>
  <c r="F59" i="3"/>
  <c r="G59" i="3" s="1"/>
  <c r="H59" i="3" s="1"/>
  <c r="E61" i="3" l="1"/>
  <c r="F60" i="3"/>
  <c r="G60" i="3" s="1"/>
  <c r="H60" i="3" s="1"/>
  <c r="E62" i="3" l="1"/>
  <c r="F61" i="3"/>
  <c r="G61" i="3" s="1"/>
  <c r="H61" i="3" s="1"/>
  <c r="E63" i="3" l="1"/>
  <c r="F62" i="3"/>
  <c r="G62" i="3" s="1"/>
  <c r="H62" i="3" s="1"/>
  <c r="E64" i="3" l="1"/>
  <c r="F63" i="3"/>
  <c r="G63" i="3" s="1"/>
  <c r="H63" i="3" s="1"/>
  <c r="E65" i="3" l="1"/>
  <c r="F64" i="3"/>
  <c r="G64" i="3" s="1"/>
  <c r="H64" i="3" s="1"/>
  <c r="E66" i="3" l="1"/>
  <c r="F65" i="3"/>
  <c r="G65" i="3" s="1"/>
  <c r="H65" i="3" s="1"/>
  <c r="E67" i="3" l="1"/>
  <c r="F66" i="3"/>
  <c r="G66" i="3" s="1"/>
  <c r="H66" i="3" s="1"/>
  <c r="E68" i="3" l="1"/>
  <c r="F67" i="3"/>
  <c r="G67" i="3" s="1"/>
  <c r="H67" i="3" s="1"/>
  <c r="E69" i="3" l="1"/>
  <c r="F68" i="3"/>
  <c r="G68" i="3" s="1"/>
  <c r="H68" i="3" s="1"/>
  <c r="E70" i="3" l="1"/>
  <c r="F69" i="3"/>
  <c r="G69" i="3" s="1"/>
  <c r="H69" i="3" s="1"/>
  <c r="E71" i="3" l="1"/>
  <c r="F70" i="3"/>
  <c r="G70" i="3" s="1"/>
  <c r="H70" i="3" s="1"/>
  <c r="E72" i="3" l="1"/>
  <c r="F71" i="3"/>
  <c r="G71" i="3" s="1"/>
  <c r="H71" i="3" s="1"/>
  <c r="E73" i="3" l="1"/>
  <c r="F72" i="3"/>
  <c r="G72" i="3" s="1"/>
  <c r="H72" i="3" s="1"/>
  <c r="E74" i="3" l="1"/>
  <c r="F73" i="3"/>
  <c r="G73" i="3" s="1"/>
  <c r="H73" i="3" s="1"/>
  <c r="E75" i="3" l="1"/>
  <c r="F74" i="3"/>
  <c r="G74" i="3" s="1"/>
  <c r="H74" i="3" s="1"/>
  <c r="E76" i="3" l="1"/>
  <c r="F75" i="3"/>
  <c r="G75" i="3" s="1"/>
  <c r="H75" i="3" s="1"/>
  <c r="E77" i="3" l="1"/>
  <c r="F76" i="3"/>
  <c r="G76" i="3" s="1"/>
  <c r="H76" i="3" s="1"/>
  <c r="E78" i="3" l="1"/>
  <c r="F77" i="3"/>
  <c r="G77" i="3" s="1"/>
  <c r="H77" i="3" s="1"/>
  <c r="E79" i="3" l="1"/>
  <c r="F78" i="3"/>
  <c r="G78" i="3" s="1"/>
  <c r="H78" i="3" s="1"/>
  <c r="E80" i="3" l="1"/>
  <c r="F79" i="3"/>
  <c r="G79" i="3" s="1"/>
  <c r="H79" i="3" s="1"/>
  <c r="E81" i="3" l="1"/>
  <c r="F80" i="3"/>
  <c r="G80" i="3" s="1"/>
  <c r="H80" i="3" s="1"/>
  <c r="J9" i="8"/>
  <c r="L9" i="8" s="1"/>
  <c r="E82" i="3" l="1"/>
  <c r="F81" i="3"/>
  <c r="G81" i="3" s="1"/>
  <c r="H81" i="3" s="1"/>
  <c r="E83" i="3" l="1"/>
  <c r="F82" i="3"/>
  <c r="G82" i="3" s="1"/>
  <c r="H82" i="3" s="1"/>
  <c r="E84" i="3" l="1"/>
  <c r="F83" i="3"/>
  <c r="G83" i="3" s="1"/>
  <c r="H83" i="3" s="1"/>
  <c r="E85" i="3" l="1"/>
  <c r="F84" i="3"/>
  <c r="G84" i="3" s="1"/>
  <c r="H84" i="3" s="1"/>
  <c r="E86" i="3" l="1"/>
  <c r="F85" i="3"/>
  <c r="G85" i="3" s="1"/>
  <c r="H85" i="3" s="1"/>
  <c r="E87" i="3" l="1"/>
  <c r="F86" i="3"/>
  <c r="G86" i="3" s="1"/>
  <c r="H86" i="3" s="1"/>
  <c r="E88" i="3" l="1"/>
  <c r="F87" i="3"/>
  <c r="G87" i="3" s="1"/>
  <c r="H87" i="3" s="1"/>
  <c r="E89" i="3" l="1"/>
  <c r="F88" i="3"/>
  <c r="G88" i="3" s="1"/>
  <c r="H88" i="3" s="1"/>
  <c r="E90" i="3" l="1"/>
  <c r="F89" i="3"/>
  <c r="G89" i="3" s="1"/>
  <c r="H89" i="3" s="1"/>
  <c r="J7" i="8"/>
  <c r="L7" i="8" s="1"/>
  <c r="L15" i="8" s="1"/>
  <c r="F24" i="8" s="1"/>
  <c r="E91" i="3" l="1"/>
  <c r="F90" i="3"/>
  <c r="G90" i="3" s="1"/>
  <c r="H90" i="3" s="1"/>
  <c r="E92" i="3" l="1"/>
  <c r="F91" i="3"/>
  <c r="G91" i="3" s="1"/>
  <c r="H91" i="3" s="1"/>
  <c r="E93" i="3" l="1"/>
  <c r="F92" i="3"/>
  <c r="G92" i="3" s="1"/>
  <c r="H92" i="3" s="1"/>
  <c r="E94" i="3" l="1"/>
  <c r="F93" i="3"/>
  <c r="G93" i="3" s="1"/>
  <c r="H93" i="3" s="1"/>
  <c r="E95" i="3" l="1"/>
  <c r="F94" i="3"/>
  <c r="G94" i="3" s="1"/>
  <c r="H94" i="3" s="1"/>
  <c r="J15" i="8"/>
  <c r="F22" i="8" s="1"/>
  <c r="F25" i="8" s="1"/>
  <c r="E96" i="3" l="1"/>
  <c r="F95" i="3"/>
  <c r="G95" i="3" s="1"/>
  <c r="H95" i="3" s="1"/>
  <c r="E97" i="3" l="1"/>
  <c r="F96" i="3"/>
  <c r="G96" i="3" s="1"/>
  <c r="H96" i="3" s="1"/>
  <c r="E98" i="3" l="1"/>
  <c r="F97" i="3"/>
  <c r="G97" i="3" s="1"/>
  <c r="H97" i="3" s="1"/>
  <c r="E99" i="3" l="1"/>
  <c r="F98" i="3"/>
  <c r="G98" i="3" s="1"/>
  <c r="H98" i="3" s="1"/>
  <c r="E100" i="3" l="1"/>
  <c r="F99" i="3"/>
  <c r="G99" i="3" s="1"/>
  <c r="H99" i="3" s="1"/>
  <c r="E101" i="3" l="1"/>
  <c r="F100" i="3"/>
  <c r="G100" i="3" s="1"/>
  <c r="H100" i="3" s="1"/>
  <c r="E102" i="3" l="1"/>
  <c r="F101" i="3"/>
  <c r="G101" i="3" s="1"/>
  <c r="H101" i="3" s="1"/>
  <c r="E103" i="3" l="1"/>
  <c r="F102" i="3"/>
  <c r="G102" i="3" s="1"/>
  <c r="H102" i="3" s="1"/>
  <c r="E104" i="3" l="1"/>
  <c r="F103" i="3"/>
  <c r="G103" i="3" s="1"/>
  <c r="H103" i="3" s="1"/>
  <c r="E105" i="3" l="1"/>
  <c r="F104" i="3"/>
  <c r="G104" i="3" s="1"/>
  <c r="H104" i="3" s="1"/>
  <c r="E106" i="3" l="1"/>
  <c r="F105" i="3"/>
  <c r="G105" i="3" s="1"/>
  <c r="H105" i="3" s="1"/>
  <c r="E107" i="3" l="1"/>
  <c r="F106" i="3"/>
  <c r="G106" i="3" s="1"/>
  <c r="H106" i="3" s="1"/>
  <c r="E108" i="3" l="1"/>
  <c r="F107" i="3"/>
  <c r="G107" i="3" s="1"/>
  <c r="H107" i="3" s="1"/>
  <c r="E109" i="3" l="1"/>
  <c r="F108" i="3"/>
  <c r="G108" i="3" s="1"/>
  <c r="H108" i="3" s="1"/>
  <c r="E110" i="3" l="1"/>
  <c r="F109" i="3"/>
  <c r="G109" i="3" s="1"/>
  <c r="H109" i="3" s="1"/>
  <c r="E111" i="3" l="1"/>
  <c r="F110" i="3"/>
  <c r="G110" i="3" s="1"/>
  <c r="H110" i="3" s="1"/>
  <c r="E112" i="3" l="1"/>
  <c r="F111" i="3"/>
  <c r="G111" i="3" s="1"/>
  <c r="H111" i="3" s="1"/>
  <c r="E113" i="3" l="1"/>
  <c r="F112" i="3"/>
  <c r="G112" i="3" s="1"/>
  <c r="H112" i="3" s="1"/>
  <c r="E114" i="3" l="1"/>
  <c r="F113" i="3"/>
  <c r="G113" i="3" s="1"/>
  <c r="H113" i="3" s="1"/>
  <c r="E115" i="3" l="1"/>
  <c r="F114" i="3"/>
  <c r="G114" i="3" s="1"/>
  <c r="H114" i="3" s="1"/>
  <c r="E116" i="3" l="1"/>
  <c r="F115" i="3"/>
  <c r="G115" i="3" s="1"/>
  <c r="H115" i="3" s="1"/>
  <c r="E117" i="3" l="1"/>
  <c r="F116" i="3"/>
  <c r="G116" i="3" s="1"/>
  <c r="H116" i="3" s="1"/>
  <c r="E118" i="3" l="1"/>
  <c r="F117" i="3"/>
  <c r="G117" i="3" s="1"/>
  <c r="H117" i="3" s="1"/>
  <c r="E119" i="3" l="1"/>
  <c r="F118" i="3"/>
  <c r="G118" i="3" s="1"/>
  <c r="H118" i="3" s="1"/>
  <c r="E120" i="3" l="1"/>
  <c r="F119" i="3"/>
  <c r="G119" i="3" s="1"/>
  <c r="H119" i="3" s="1"/>
  <c r="E121" i="3" l="1"/>
  <c r="F120" i="3"/>
  <c r="G120" i="3" s="1"/>
  <c r="H120" i="3" s="1"/>
  <c r="E122" i="3" l="1"/>
  <c r="F121" i="3"/>
  <c r="G121" i="3" s="1"/>
  <c r="H121" i="3" s="1"/>
  <c r="E123" i="3" l="1"/>
  <c r="F122" i="3"/>
  <c r="G122" i="3" s="1"/>
  <c r="H122" i="3" s="1"/>
  <c r="E124" i="3" l="1"/>
  <c r="F123" i="3"/>
  <c r="G123" i="3" s="1"/>
  <c r="H123" i="3" s="1"/>
  <c r="E125" i="3" l="1"/>
  <c r="F124" i="3"/>
  <c r="G124" i="3" s="1"/>
  <c r="H124" i="3" s="1"/>
  <c r="E126" i="3" l="1"/>
  <c r="F125" i="3"/>
  <c r="G125" i="3" s="1"/>
  <c r="H125" i="3" s="1"/>
  <c r="E127" i="3" l="1"/>
  <c r="F126" i="3"/>
  <c r="G126" i="3" s="1"/>
  <c r="H126" i="3" s="1"/>
  <c r="E128" i="3" l="1"/>
  <c r="F127" i="3"/>
  <c r="G127" i="3" s="1"/>
  <c r="H127" i="3" s="1"/>
  <c r="E129" i="3" l="1"/>
  <c r="F128" i="3"/>
  <c r="G128" i="3" s="1"/>
  <c r="H128" i="3" s="1"/>
  <c r="E130" i="3" l="1"/>
  <c r="F129" i="3"/>
  <c r="G129" i="3" s="1"/>
  <c r="H129" i="3" s="1"/>
  <c r="E131" i="3" l="1"/>
  <c r="F130" i="3"/>
  <c r="G130" i="3" s="1"/>
  <c r="H130" i="3" s="1"/>
  <c r="E132" i="3" l="1"/>
  <c r="F131" i="3"/>
  <c r="G131" i="3" s="1"/>
  <c r="H131" i="3" s="1"/>
  <c r="E133" i="3" l="1"/>
  <c r="F132" i="3"/>
  <c r="G132" i="3" s="1"/>
  <c r="H132" i="3" s="1"/>
  <c r="E134" i="3" l="1"/>
  <c r="F133" i="3"/>
  <c r="G133" i="3" s="1"/>
  <c r="H133" i="3" s="1"/>
  <c r="E135" i="3" l="1"/>
  <c r="F134" i="3"/>
  <c r="G134" i="3" s="1"/>
  <c r="H134" i="3" s="1"/>
  <c r="E136" i="3" l="1"/>
  <c r="F135" i="3"/>
  <c r="G135" i="3" s="1"/>
  <c r="H135" i="3" s="1"/>
  <c r="E137" i="3" l="1"/>
  <c r="F136" i="3"/>
  <c r="G136" i="3" s="1"/>
  <c r="H136" i="3" s="1"/>
  <c r="E138" i="3" l="1"/>
  <c r="F137" i="3"/>
  <c r="G137" i="3" s="1"/>
  <c r="H137" i="3" s="1"/>
  <c r="E139" i="3" l="1"/>
  <c r="F138" i="3"/>
  <c r="G138" i="3" s="1"/>
  <c r="H138" i="3" s="1"/>
  <c r="E140" i="3" l="1"/>
  <c r="F139" i="3"/>
  <c r="G139" i="3" s="1"/>
  <c r="H139" i="3" s="1"/>
  <c r="E141" i="3" l="1"/>
  <c r="F140" i="3"/>
  <c r="G140" i="3" s="1"/>
  <c r="H140" i="3" s="1"/>
  <c r="E142" i="3" l="1"/>
  <c r="F141" i="3"/>
  <c r="G141" i="3" s="1"/>
  <c r="H141" i="3" s="1"/>
  <c r="E143" i="3" l="1"/>
  <c r="F142" i="3"/>
  <c r="G142" i="3" s="1"/>
  <c r="H142" i="3" s="1"/>
  <c r="E144" i="3" l="1"/>
  <c r="F143" i="3"/>
  <c r="G143" i="3" s="1"/>
  <c r="H143" i="3" s="1"/>
  <c r="E145" i="3" l="1"/>
  <c r="F144" i="3"/>
  <c r="G144" i="3" s="1"/>
  <c r="H144" i="3" s="1"/>
  <c r="E146" i="3" l="1"/>
  <c r="F145" i="3"/>
  <c r="G145" i="3" s="1"/>
  <c r="H145" i="3" s="1"/>
  <c r="E147" i="3" l="1"/>
  <c r="F146" i="3"/>
  <c r="G146" i="3" s="1"/>
  <c r="H146" i="3" s="1"/>
  <c r="E148" i="3" l="1"/>
  <c r="F147" i="3"/>
  <c r="G147" i="3" s="1"/>
  <c r="H147" i="3" s="1"/>
  <c r="E149" i="3" l="1"/>
  <c r="F148" i="3"/>
  <c r="G148" i="3" s="1"/>
  <c r="H148" i="3" s="1"/>
  <c r="E150" i="3" l="1"/>
  <c r="F149" i="3"/>
  <c r="G149" i="3" s="1"/>
  <c r="H149" i="3" s="1"/>
  <c r="E151" i="3" l="1"/>
  <c r="F150" i="3"/>
  <c r="G150" i="3" s="1"/>
  <c r="H150" i="3" s="1"/>
  <c r="E152" i="3" l="1"/>
  <c r="F151" i="3"/>
  <c r="G151" i="3" s="1"/>
  <c r="H151" i="3" s="1"/>
  <c r="E153" i="3" l="1"/>
  <c r="F152" i="3"/>
  <c r="G152" i="3" s="1"/>
  <c r="H152" i="3" s="1"/>
  <c r="E154" i="3" l="1"/>
  <c r="F153" i="3"/>
  <c r="G153" i="3" s="1"/>
  <c r="H153" i="3" s="1"/>
  <c r="E155" i="3" l="1"/>
  <c r="F154" i="3"/>
  <c r="G154" i="3" s="1"/>
  <c r="H154" i="3" s="1"/>
  <c r="E156" i="3" l="1"/>
  <c r="F155" i="3"/>
  <c r="G155" i="3" s="1"/>
  <c r="H155" i="3" s="1"/>
  <c r="E157" i="3" l="1"/>
  <c r="F156" i="3"/>
  <c r="G156" i="3" s="1"/>
  <c r="H156" i="3" s="1"/>
  <c r="E158" i="3" l="1"/>
  <c r="F157" i="3"/>
  <c r="G157" i="3" s="1"/>
  <c r="H157" i="3" s="1"/>
  <c r="E159" i="3" l="1"/>
  <c r="F158" i="3"/>
  <c r="G158" i="3" s="1"/>
  <c r="H158" i="3" s="1"/>
  <c r="E160" i="3" l="1"/>
  <c r="F159" i="3"/>
  <c r="G159" i="3" s="1"/>
  <c r="H159" i="3" s="1"/>
  <c r="E161" i="3" l="1"/>
  <c r="F160" i="3"/>
  <c r="G160" i="3" s="1"/>
  <c r="H160" i="3" s="1"/>
  <c r="E162" i="3" l="1"/>
  <c r="F161" i="3"/>
  <c r="G161" i="3" s="1"/>
  <c r="H161" i="3" s="1"/>
  <c r="E163" i="3" l="1"/>
  <c r="F162" i="3"/>
  <c r="G162" i="3" s="1"/>
  <c r="H162" i="3" s="1"/>
  <c r="E164" i="3" l="1"/>
  <c r="F163" i="3"/>
  <c r="G163" i="3" s="1"/>
  <c r="H163" i="3" s="1"/>
  <c r="E165" i="3" l="1"/>
  <c r="F164" i="3"/>
  <c r="G164" i="3" s="1"/>
  <c r="H164" i="3" s="1"/>
  <c r="E166" i="3" l="1"/>
  <c r="F165" i="3"/>
  <c r="G165" i="3" s="1"/>
  <c r="H165" i="3" s="1"/>
  <c r="E167" i="3" l="1"/>
  <c r="F166" i="3"/>
  <c r="G166" i="3" s="1"/>
  <c r="H166" i="3" s="1"/>
  <c r="E168" i="3" l="1"/>
  <c r="F167" i="3"/>
  <c r="G167" i="3" s="1"/>
  <c r="H167" i="3" s="1"/>
  <c r="E169" i="3" l="1"/>
  <c r="F168" i="3"/>
  <c r="G168" i="3" s="1"/>
  <c r="H168" i="3" s="1"/>
  <c r="E170" i="3" l="1"/>
  <c r="F169" i="3"/>
  <c r="G169" i="3" s="1"/>
  <c r="H169" i="3" s="1"/>
  <c r="E171" i="3" l="1"/>
  <c r="F170" i="3"/>
  <c r="G170" i="3" s="1"/>
  <c r="H170" i="3" s="1"/>
  <c r="E172" i="3" l="1"/>
  <c r="F171" i="3"/>
  <c r="G171" i="3" s="1"/>
  <c r="H171" i="3" s="1"/>
  <c r="E173" i="3" l="1"/>
  <c r="F172" i="3"/>
  <c r="G172" i="3" s="1"/>
  <c r="H172" i="3" s="1"/>
  <c r="E174" i="3" l="1"/>
  <c r="F173" i="3"/>
  <c r="G173" i="3" s="1"/>
  <c r="H173" i="3" s="1"/>
  <c r="E175" i="3" l="1"/>
  <c r="F174" i="3"/>
  <c r="G174" i="3" s="1"/>
  <c r="H174" i="3" s="1"/>
  <c r="E176" i="3" l="1"/>
  <c r="F175" i="3"/>
  <c r="G175" i="3" s="1"/>
  <c r="H175" i="3" s="1"/>
  <c r="E177" i="3" l="1"/>
  <c r="F176" i="3"/>
  <c r="G176" i="3" s="1"/>
  <c r="H176" i="3" s="1"/>
  <c r="E178" i="3" l="1"/>
  <c r="F177" i="3"/>
  <c r="G177" i="3" s="1"/>
  <c r="H177" i="3" s="1"/>
  <c r="E179" i="3" l="1"/>
  <c r="F178" i="3"/>
  <c r="G178" i="3" s="1"/>
  <c r="H178" i="3" s="1"/>
  <c r="E180" i="3" l="1"/>
  <c r="F179" i="3"/>
  <c r="G179" i="3" s="1"/>
  <c r="H179" i="3" s="1"/>
  <c r="E181" i="3" l="1"/>
  <c r="F180" i="3"/>
  <c r="G180" i="3" s="1"/>
  <c r="H180" i="3" s="1"/>
  <c r="E182" i="3" l="1"/>
  <c r="F181" i="3"/>
  <c r="G181" i="3" s="1"/>
  <c r="H181" i="3" s="1"/>
  <c r="E183" i="3" l="1"/>
  <c r="F182" i="3"/>
  <c r="G182" i="3" s="1"/>
  <c r="H182" i="3" s="1"/>
  <c r="E184" i="3" l="1"/>
  <c r="F183" i="3"/>
  <c r="G183" i="3" s="1"/>
  <c r="H183" i="3" s="1"/>
  <c r="E185" i="3" l="1"/>
  <c r="F184" i="3"/>
  <c r="G184" i="3" s="1"/>
  <c r="H184" i="3" s="1"/>
  <c r="E186" i="3" l="1"/>
  <c r="F185" i="3"/>
  <c r="G185" i="3" s="1"/>
  <c r="H185" i="3" s="1"/>
  <c r="E187" i="3" l="1"/>
  <c r="F186" i="3"/>
  <c r="G186" i="3" s="1"/>
  <c r="H186" i="3" s="1"/>
  <c r="E188" i="3" l="1"/>
  <c r="F187" i="3"/>
  <c r="G187" i="3" s="1"/>
  <c r="H187" i="3" s="1"/>
  <c r="E189" i="3" l="1"/>
  <c r="F188" i="3"/>
  <c r="G188" i="3" s="1"/>
  <c r="H188" i="3" s="1"/>
  <c r="E190" i="3" l="1"/>
  <c r="F189" i="3"/>
  <c r="G189" i="3" s="1"/>
  <c r="H189" i="3" s="1"/>
  <c r="E191" i="3" l="1"/>
  <c r="F190" i="3"/>
  <c r="G190" i="3" s="1"/>
  <c r="H190" i="3" s="1"/>
  <c r="E192" i="3" l="1"/>
  <c r="F191" i="3"/>
  <c r="G191" i="3" s="1"/>
  <c r="H191" i="3" s="1"/>
  <c r="E193" i="3" l="1"/>
  <c r="F192" i="3"/>
  <c r="G192" i="3" s="1"/>
  <c r="H192" i="3" s="1"/>
  <c r="E194" i="3" l="1"/>
  <c r="F193" i="3"/>
  <c r="G193" i="3" s="1"/>
  <c r="H193" i="3" s="1"/>
  <c r="E195" i="3" l="1"/>
  <c r="F194" i="3"/>
  <c r="G194" i="3" s="1"/>
  <c r="H194" i="3" s="1"/>
  <c r="E196" i="3" l="1"/>
  <c r="F195" i="3"/>
  <c r="G195" i="3" s="1"/>
  <c r="H195" i="3" s="1"/>
  <c r="E197" i="3" l="1"/>
  <c r="F196" i="3"/>
  <c r="G196" i="3" s="1"/>
  <c r="H196" i="3" s="1"/>
  <c r="E198" i="3" l="1"/>
  <c r="F197" i="3"/>
  <c r="G197" i="3" s="1"/>
  <c r="H197" i="3" s="1"/>
  <c r="E199" i="3" l="1"/>
  <c r="F198" i="3"/>
  <c r="G198" i="3" s="1"/>
  <c r="H198" i="3" s="1"/>
  <c r="E200" i="3" l="1"/>
  <c r="F199" i="3"/>
  <c r="G199" i="3" s="1"/>
  <c r="H199" i="3" s="1"/>
  <c r="E201" i="3" l="1"/>
  <c r="F200" i="3"/>
  <c r="G200" i="3" s="1"/>
  <c r="H200" i="3" s="1"/>
  <c r="E202" i="3" l="1"/>
  <c r="F201" i="3"/>
  <c r="G201" i="3" s="1"/>
  <c r="H201" i="3" s="1"/>
  <c r="E203" i="3" l="1"/>
  <c r="F202" i="3"/>
  <c r="G202" i="3" s="1"/>
  <c r="H202" i="3" s="1"/>
  <c r="E204" i="3" l="1"/>
  <c r="F203" i="3"/>
  <c r="G203" i="3" s="1"/>
  <c r="H203" i="3" s="1"/>
  <c r="E205" i="3" l="1"/>
  <c r="F204" i="3"/>
  <c r="G204" i="3" s="1"/>
  <c r="H204" i="3" s="1"/>
  <c r="E206" i="3" l="1"/>
  <c r="F205" i="3"/>
  <c r="G205" i="3" s="1"/>
  <c r="H205" i="3" s="1"/>
  <c r="E207" i="3" l="1"/>
  <c r="F206" i="3"/>
  <c r="G206" i="3" s="1"/>
  <c r="H206" i="3" s="1"/>
  <c r="E208" i="3" l="1"/>
  <c r="F207" i="3"/>
  <c r="G207" i="3" s="1"/>
  <c r="H207" i="3" s="1"/>
  <c r="E209" i="3" l="1"/>
  <c r="F208" i="3"/>
  <c r="G208" i="3" s="1"/>
  <c r="H208" i="3" s="1"/>
  <c r="E210" i="3" l="1"/>
  <c r="F209" i="3"/>
  <c r="G209" i="3" s="1"/>
  <c r="H209" i="3" s="1"/>
  <c r="E211" i="3" l="1"/>
  <c r="F210" i="3"/>
  <c r="G210" i="3" s="1"/>
  <c r="H210" i="3" s="1"/>
  <c r="E212" i="3" l="1"/>
  <c r="F211" i="3"/>
  <c r="G211" i="3" s="1"/>
  <c r="H211" i="3" s="1"/>
  <c r="E213" i="3" l="1"/>
  <c r="F212" i="3"/>
  <c r="G212" i="3" s="1"/>
  <c r="H212" i="3" s="1"/>
  <c r="E214" i="3" l="1"/>
  <c r="F213" i="3"/>
  <c r="G213" i="3" s="1"/>
  <c r="H213" i="3" s="1"/>
  <c r="E215" i="3" l="1"/>
  <c r="F214" i="3"/>
  <c r="G214" i="3" s="1"/>
  <c r="H214" i="3" s="1"/>
  <c r="E216" i="3" l="1"/>
  <c r="F215" i="3"/>
  <c r="G215" i="3" s="1"/>
  <c r="H215" i="3" s="1"/>
  <c r="E217" i="3" l="1"/>
  <c r="F216" i="3"/>
  <c r="G216" i="3" s="1"/>
  <c r="H216" i="3" s="1"/>
  <c r="E218" i="3" l="1"/>
  <c r="F217" i="3"/>
  <c r="G217" i="3" s="1"/>
  <c r="H217" i="3" s="1"/>
  <c r="E219" i="3" l="1"/>
  <c r="F218" i="3"/>
  <c r="G218" i="3" s="1"/>
  <c r="H218" i="3" s="1"/>
  <c r="E220" i="3" l="1"/>
  <c r="F219" i="3"/>
  <c r="G219" i="3" s="1"/>
  <c r="H219" i="3" s="1"/>
  <c r="E221" i="3" l="1"/>
  <c r="F220" i="3"/>
  <c r="G220" i="3" s="1"/>
  <c r="H220" i="3" s="1"/>
  <c r="E222" i="3" l="1"/>
  <c r="F221" i="3"/>
  <c r="G221" i="3" s="1"/>
  <c r="H221" i="3" s="1"/>
  <c r="E223" i="3" l="1"/>
  <c r="F222" i="3"/>
  <c r="G222" i="3" s="1"/>
  <c r="H222" i="3" s="1"/>
  <c r="E224" i="3" l="1"/>
  <c r="F223" i="3"/>
  <c r="G223" i="3" s="1"/>
  <c r="H223" i="3" s="1"/>
  <c r="E225" i="3" l="1"/>
  <c r="F224" i="3"/>
  <c r="G224" i="3" s="1"/>
  <c r="H224" i="3" s="1"/>
  <c r="E226" i="3" l="1"/>
  <c r="F225" i="3"/>
  <c r="G225" i="3" s="1"/>
  <c r="H225" i="3" s="1"/>
  <c r="E227" i="3" l="1"/>
  <c r="F226" i="3"/>
  <c r="G226" i="3" s="1"/>
  <c r="H226" i="3" s="1"/>
  <c r="E228" i="3" l="1"/>
  <c r="F227" i="3"/>
  <c r="G227" i="3" s="1"/>
  <c r="H227" i="3" s="1"/>
  <c r="E229" i="3" l="1"/>
  <c r="F228" i="3"/>
  <c r="G228" i="3" s="1"/>
  <c r="H228" i="3" s="1"/>
  <c r="E230" i="3" l="1"/>
  <c r="F229" i="3"/>
  <c r="G229" i="3" s="1"/>
  <c r="H229" i="3" s="1"/>
  <c r="E231" i="3" l="1"/>
  <c r="F230" i="3"/>
  <c r="G230" i="3" s="1"/>
  <c r="H230" i="3" s="1"/>
  <c r="E232" i="3" l="1"/>
  <c r="F231" i="3"/>
  <c r="G231" i="3" s="1"/>
  <c r="H231" i="3" s="1"/>
  <c r="E233" i="3" l="1"/>
  <c r="F232" i="3"/>
  <c r="G232" i="3" s="1"/>
  <c r="H232" i="3" s="1"/>
  <c r="E234" i="3" l="1"/>
  <c r="F233" i="3"/>
  <c r="G233" i="3" s="1"/>
  <c r="H233" i="3" s="1"/>
  <c r="E235" i="3" l="1"/>
  <c r="F234" i="3"/>
  <c r="G234" i="3" s="1"/>
  <c r="H234" i="3" s="1"/>
  <c r="E236" i="3" l="1"/>
  <c r="F235" i="3"/>
  <c r="G235" i="3" s="1"/>
  <c r="H235" i="3" s="1"/>
  <c r="E237" i="3" l="1"/>
  <c r="F236" i="3"/>
  <c r="G236" i="3" s="1"/>
  <c r="H236" i="3" s="1"/>
  <c r="E238" i="3" l="1"/>
  <c r="F237" i="3"/>
  <c r="G237" i="3" s="1"/>
  <c r="H237" i="3" s="1"/>
  <c r="E239" i="3" l="1"/>
  <c r="F238" i="3"/>
  <c r="G238" i="3" s="1"/>
  <c r="H238" i="3" s="1"/>
  <c r="E240" i="3" l="1"/>
  <c r="F239" i="3"/>
  <c r="G239" i="3" s="1"/>
  <c r="H239" i="3" s="1"/>
  <c r="E241" i="3" l="1"/>
  <c r="F240" i="3"/>
  <c r="G240" i="3" s="1"/>
  <c r="H240" i="3" s="1"/>
  <c r="E242" i="3" l="1"/>
  <c r="F241" i="3"/>
  <c r="G241" i="3" s="1"/>
  <c r="H241" i="3" s="1"/>
  <c r="E243" i="3" l="1"/>
  <c r="F242" i="3"/>
  <c r="G242" i="3" s="1"/>
  <c r="H242" i="3" s="1"/>
  <c r="E244" i="3" l="1"/>
  <c r="F243" i="3"/>
  <c r="G243" i="3" s="1"/>
  <c r="H243" i="3" s="1"/>
  <c r="E245" i="3" l="1"/>
  <c r="F244" i="3"/>
  <c r="G244" i="3" s="1"/>
  <c r="H244" i="3" s="1"/>
  <c r="E246" i="3" l="1"/>
  <c r="F245" i="3"/>
  <c r="G245" i="3" s="1"/>
  <c r="H245" i="3" s="1"/>
  <c r="E247" i="3" l="1"/>
  <c r="F246" i="3"/>
  <c r="G246" i="3" s="1"/>
  <c r="H246" i="3" s="1"/>
  <c r="E248" i="3" l="1"/>
  <c r="F247" i="3"/>
  <c r="G247" i="3" s="1"/>
  <c r="H247" i="3" s="1"/>
  <c r="E249" i="3" l="1"/>
  <c r="F248" i="3"/>
  <c r="G248" i="3" s="1"/>
  <c r="H248" i="3" s="1"/>
  <c r="E250" i="3" l="1"/>
  <c r="F249" i="3"/>
  <c r="G249" i="3" s="1"/>
  <c r="H249" i="3" s="1"/>
  <c r="E251" i="3" l="1"/>
  <c r="F250" i="3"/>
  <c r="G250" i="3" s="1"/>
  <c r="H250" i="3" s="1"/>
  <c r="E252" i="3" l="1"/>
  <c r="F251" i="3"/>
  <c r="G251" i="3" s="1"/>
  <c r="H251" i="3" s="1"/>
  <c r="E253" i="3" l="1"/>
  <c r="F252" i="3"/>
  <c r="G252" i="3" s="1"/>
  <c r="H252" i="3" s="1"/>
  <c r="E254" i="3" l="1"/>
  <c r="F253" i="3"/>
  <c r="G253" i="3" s="1"/>
  <c r="H253" i="3" s="1"/>
  <c r="E255" i="3" l="1"/>
  <c r="F254" i="3"/>
  <c r="G254" i="3" s="1"/>
  <c r="H254" i="3" s="1"/>
  <c r="E256" i="3" l="1"/>
  <c r="F255" i="3"/>
  <c r="G255" i="3" s="1"/>
  <c r="H255" i="3" s="1"/>
  <c r="E257" i="3" l="1"/>
  <c r="F256" i="3"/>
  <c r="G256" i="3" s="1"/>
  <c r="H256" i="3" s="1"/>
  <c r="E258" i="3" l="1"/>
  <c r="F257" i="3"/>
  <c r="G257" i="3" s="1"/>
  <c r="H257" i="3" s="1"/>
  <c r="E259" i="3" l="1"/>
  <c r="F258" i="3"/>
  <c r="G258" i="3" s="1"/>
  <c r="H258" i="3" s="1"/>
  <c r="E260" i="3" l="1"/>
  <c r="F259" i="3"/>
  <c r="G259" i="3" s="1"/>
  <c r="H259" i="3" s="1"/>
  <c r="E261" i="3" l="1"/>
  <c r="F260" i="3"/>
  <c r="G260" i="3" s="1"/>
  <c r="H260" i="3" s="1"/>
  <c r="E262" i="3" l="1"/>
  <c r="F261" i="3"/>
  <c r="G261" i="3" s="1"/>
  <c r="H261" i="3" s="1"/>
  <c r="E263" i="3" l="1"/>
  <c r="F262" i="3"/>
  <c r="G262" i="3" s="1"/>
  <c r="H262" i="3" s="1"/>
  <c r="E264" i="3" l="1"/>
  <c r="F263" i="3"/>
  <c r="G263" i="3" s="1"/>
  <c r="H263" i="3" s="1"/>
  <c r="E265" i="3" l="1"/>
  <c r="F264" i="3"/>
  <c r="G264" i="3" s="1"/>
  <c r="H264" i="3" s="1"/>
  <c r="E266" i="3" l="1"/>
  <c r="F265" i="3"/>
  <c r="G265" i="3" s="1"/>
  <c r="H265" i="3" s="1"/>
  <c r="E267" i="3" l="1"/>
  <c r="F266" i="3"/>
  <c r="G266" i="3" s="1"/>
  <c r="H266" i="3" s="1"/>
  <c r="E268" i="3" l="1"/>
  <c r="F267" i="3"/>
  <c r="G267" i="3" s="1"/>
  <c r="H267" i="3" s="1"/>
  <c r="E269" i="3" l="1"/>
  <c r="F268" i="3"/>
  <c r="G268" i="3" s="1"/>
  <c r="H268" i="3" s="1"/>
  <c r="E270" i="3" l="1"/>
  <c r="F269" i="3"/>
  <c r="G269" i="3" s="1"/>
  <c r="H269" i="3" s="1"/>
  <c r="E271" i="3" l="1"/>
  <c r="F270" i="3"/>
  <c r="G270" i="3" s="1"/>
  <c r="H270" i="3" s="1"/>
  <c r="E272" i="3" l="1"/>
  <c r="F271" i="3"/>
  <c r="G271" i="3" s="1"/>
  <c r="H271" i="3" s="1"/>
  <c r="E273" i="3" l="1"/>
  <c r="F272" i="3"/>
  <c r="G272" i="3" s="1"/>
  <c r="H272" i="3" s="1"/>
  <c r="E274" i="3" l="1"/>
  <c r="F273" i="3"/>
  <c r="G273" i="3" s="1"/>
  <c r="H273" i="3" s="1"/>
  <c r="E275" i="3" l="1"/>
  <c r="F274" i="3"/>
  <c r="G274" i="3" s="1"/>
  <c r="H274" i="3" s="1"/>
  <c r="E276" i="3" l="1"/>
  <c r="F275" i="3"/>
  <c r="G275" i="3" s="1"/>
  <c r="H275" i="3" s="1"/>
  <c r="E277" i="3" l="1"/>
  <c r="F276" i="3"/>
  <c r="G276" i="3" s="1"/>
  <c r="H276" i="3" s="1"/>
  <c r="E278" i="3" l="1"/>
  <c r="F277" i="3"/>
  <c r="G277" i="3" s="1"/>
  <c r="H277" i="3" s="1"/>
  <c r="E279" i="3" l="1"/>
  <c r="F278" i="3"/>
  <c r="G278" i="3" s="1"/>
  <c r="H278" i="3" s="1"/>
  <c r="E280" i="3" l="1"/>
  <c r="F279" i="3"/>
  <c r="G279" i="3" s="1"/>
  <c r="H279" i="3" s="1"/>
  <c r="E281" i="3" l="1"/>
  <c r="F280" i="3"/>
  <c r="G280" i="3" s="1"/>
  <c r="H280" i="3" s="1"/>
  <c r="E282" i="3" l="1"/>
  <c r="F281" i="3"/>
  <c r="G281" i="3" s="1"/>
  <c r="H281" i="3" s="1"/>
  <c r="E283" i="3" l="1"/>
  <c r="F282" i="3"/>
  <c r="G282" i="3" s="1"/>
  <c r="H282" i="3" s="1"/>
  <c r="E284" i="3" l="1"/>
  <c r="F283" i="3"/>
  <c r="G283" i="3" s="1"/>
  <c r="H283" i="3" s="1"/>
  <c r="E285" i="3" l="1"/>
  <c r="F284" i="3"/>
  <c r="G284" i="3" s="1"/>
  <c r="H284" i="3" s="1"/>
  <c r="E286" i="3" l="1"/>
  <c r="F285" i="3"/>
  <c r="G285" i="3" s="1"/>
  <c r="H285" i="3" s="1"/>
  <c r="E287" i="3" l="1"/>
  <c r="F286" i="3"/>
  <c r="G286" i="3" s="1"/>
  <c r="H286" i="3" s="1"/>
  <c r="E288" i="3" l="1"/>
  <c r="F287" i="3"/>
  <c r="G287" i="3" s="1"/>
  <c r="H287" i="3" s="1"/>
  <c r="E289" i="3" l="1"/>
  <c r="F288" i="3"/>
  <c r="G288" i="3" s="1"/>
  <c r="H288" i="3" s="1"/>
  <c r="E290" i="3" l="1"/>
  <c r="F289" i="3"/>
  <c r="G289" i="3" s="1"/>
  <c r="H289" i="3" s="1"/>
  <c r="E291" i="3" l="1"/>
  <c r="F290" i="3"/>
  <c r="G290" i="3" s="1"/>
  <c r="H290" i="3" s="1"/>
  <c r="E292" i="3" l="1"/>
  <c r="F291" i="3"/>
  <c r="G291" i="3" s="1"/>
  <c r="H291" i="3" s="1"/>
  <c r="E293" i="3" l="1"/>
  <c r="F292" i="3"/>
  <c r="G292" i="3" s="1"/>
  <c r="H292" i="3" s="1"/>
  <c r="E294" i="3" l="1"/>
  <c r="F293" i="3"/>
  <c r="G293" i="3" s="1"/>
  <c r="H293" i="3" s="1"/>
  <c r="E295" i="3" l="1"/>
  <c r="F294" i="3"/>
  <c r="G294" i="3" s="1"/>
  <c r="H294" i="3" s="1"/>
  <c r="E296" i="3" l="1"/>
  <c r="F295" i="3"/>
  <c r="G295" i="3" s="1"/>
  <c r="H295" i="3" s="1"/>
  <c r="E297" i="3" l="1"/>
  <c r="F296" i="3"/>
  <c r="G296" i="3" s="1"/>
  <c r="H296" i="3" s="1"/>
  <c r="E298" i="3" l="1"/>
  <c r="F297" i="3"/>
  <c r="G297" i="3" s="1"/>
  <c r="H297" i="3" s="1"/>
  <c r="E299" i="3" l="1"/>
  <c r="F298" i="3"/>
  <c r="G298" i="3" s="1"/>
  <c r="H298" i="3" s="1"/>
  <c r="E300" i="3" l="1"/>
  <c r="F299" i="3"/>
  <c r="G299" i="3" s="1"/>
  <c r="H299" i="3" s="1"/>
  <c r="E301" i="3" l="1"/>
  <c r="F300" i="3"/>
  <c r="G300" i="3" s="1"/>
  <c r="H300" i="3" s="1"/>
  <c r="E302" i="3" l="1"/>
  <c r="F301" i="3"/>
  <c r="G301" i="3" s="1"/>
  <c r="H301" i="3" s="1"/>
  <c r="E303" i="3" l="1"/>
  <c r="F302" i="3"/>
  <c r="G302" i="3" s="1"/>
  <c r="H302" i="3" s="1"/>
  <c r="E304" i="3" l="1"/>
  <c r="F303" i="3"/>
  <c r="G303" i="3" s="1"/>
  <c r="H303" i="3" s="1"/>
  <c r="E305" i="3" l="1"/>
  <c r="F304" i="3"/>
  <c r="G304" i="3" s="1"/>
  <c r="H304" i="3" s="1"/>
  <c r="E306" i="3" l="1"/>
  <c r="F305" i="3"/>
  <c r="G305" i="3" s="1"/>
  <c r="H305" i="3" s="1"/>
  <c r="E307" i="3" l="1"/>
  <c r="F306" i="3"/>
  <c r="G306" i="3" s="1"/>
  <c r="H306" i="3" s="1"/>
  <c r="E308" i="3" l="1"/>
  <c r="F307" i="3"/>
  <c r="G307" i="3" s="1"/>
  <c r="H307" i="3" s="1"/>
  <c r="E309" i="3" l="1"/>
  <c r="F308" i="3"/>
  <c r="G308" i="3" s="1"/>
  <c r="H308" i="3" s="1"/>
  <c r="E310" i="3" l="1"/>
  <c r="F309" i="3"/>
  <c r="G309" i="3" s="1"/>
  <c r="H309" i="3" s="1"/>
  <c r="E311" i="3" l="1"/>
  <c r="F310" i="3"/>
  <c r="G310" i="3" s="1"/>
  <c r="H310" i="3" s="1"/>
  <c r="E312" i="3" l="1"/>
  <c r="F311" i="3"/>
  <c r="G311" i="3" s="1"/>
  <c r="H311" i="3" s="1"/>
  <c r="E313" i="3" l="1"/>
  <c r="F312" i="3"/>
  <c r="G312" i="3" s="1"/>
  <c r="H312" i="3" s="1"/>
  <c r="E314" i="3" l="1"/>
  <c r="F313" i="3"/>
  <c r="G313" i="3" s="1"/>
  <c r="H313" i="3" s="1"/>
  <c r="E315" i="3" l="1"/>
  <c r="F314" i="3"/>
  <c r="G314" i="3" s="1"/>
  <c r="H314" i="3" s="1"/>
  <c r="E316" i="3" l="1"/>
  <c r="F315" i="3"/>
  <c r="G315" i="3" s="1"/>
  <c r="H315" i="3" s="1"/>
  <c r="E317" i="3" l="1"/>
  <c r="F316" i="3"/>
  <c r="G316" i="3" s="1"/>
  <c r="H316" i="3" s="1"/>
  <c r="E318" i="3" l="1"/>
  <c r="F317" i="3"/>
  <c r="G317" i="3" s="1"/>
  <c r="H317" i="3" s="1"/>
  <c r="E319" i="3" l="1"/>
  <c r="F318" i="3"/>
  <c r="G318" i="3" s="1"/>
  <c r="H318" i="3" s="1"/>
  <c r="E320" i="3" l="1"/>
  <c r="F319" i="3"/>
  <c r="G319" i="3" s="1"/>
  <c r="H319" i="3" s="1"/>
  <c r="E321" i="3" l="1"/>
  <c r="F320" i="3"/>
  <c r="G320" i="3" s="1"/>
  <c r="H320" i="3" s="1"/>
  <c r="E322" i="3" l="1"/>
  <c r="F321" i="3"/>
  <c r="G321" i="3" s="1"/>
  <c r="H321" i="3" s="1"/>
  <c r="E323" i="3" l="1"/>
  <c r="F322" i="3"/>
  <c r="G322" i="3" s="1"/>
  <c r="H322" i="3" s="1"/>
  <c r="E324" i="3" l="1"/>
  <c r="F323" i="3"/>
  <c r="G323" i="3" s="1"/>
  <c r="H323" i="3" s="1"/>
  <c r="E325" i="3" l="1"/>
  <c r="F324" i="3"/>
  <c r="G324" i="3" s="1"/>
  <c r="H324" i="3" s="1"/>
  <c r="E326" i="3" l="1"/>
  <c r="F325" i="3"/>
  <c r="G325" i="3" s="1"/>
  <c r="H325" i="3" s="1"/>
  <c r="E327" i="3" l="1"/>
  <c r="F326" i="3"/>
  <c r="G326" i="3" s="1"/>
  <c r="H326" i="3" s="1"/>
  <c r="E328" i="3" l="1"/>
  <c r="F327" i="3"/>
  <c r="G327" i="3" s="1"/>
  <c r="H327" i="3" s="1"/>
  <c r="E329" i="3" l="1"/>
  <c r="F328" i="3"/>
  <c r="G328" i="3" s="1"/>
  <c r="H328" i="3" s="1"/>
  <c r="E330" i="3" l="1"/>
  <c r="F329" i="3"/>
  <c r="G329" i="3" s="1"/>
  <c r="H329" i="3" s="1"/>
  <c r="E331" i="3" l="1"/>
  <c r="F330" i="3"/>
  <c r="G330" i="3" s="1"/>
  <c r="H330" i="3" s="1"/>
  <c r="E332" i="3" l="1"/>
  <c r="F331" i="3"/>
  <c r="G331" i="3" s="1"/>
  <c r="H331" i="3" s="1"/>
  <c r="E333" i="3" l="1"/>
  <c r="F332" i="3"/>
  <c r="G332" i="3" s="1"/>
  <c r="H332" i="3" s="1"/>
  <c r="E334" i="3" l="1"/>
  <c r="F333" i="3"/>
  <c r="G333" i="3" s="1"/>
  <c r="H333" i="3" s="1"/>
  <c r="E335" i="3" l="1"/>
  <c r="F334" i="3"/>
  <c r="G334" i="3" s="1"/>
  <c r="H334" i="3" s="1"/>
  <c r="E336" i="3" l="1"/>
  <c r="F335" i="3"/>
  <c r="G335" i="3" s="1"/>
  <c r="H335" i="3" s="1"/>
  <c r="E337" i="3" l="1"/>
  <c r="F336" i="3"/>
  <c r="G336" i="3" s="1"/>
  <c r="H336" i="3" s="1"/>
  <c r="E338" i="3" l="1"/>
  <c r="F337" i="3"/>
  <c r="G337" i="3" s="1"/>
  <c r="H337" i="3" s="1"/>
  <c r="E339" i="3" l="1"/>
  <c r="F338" i="3"/>
  <c r="G338" i="3" s="1"/>
  <c r="H338" i="3" s="1"/>
  <c r="E340" i="3" l="1"/>
  <c r="F339" i="3"/>
  <c r="G339" i="3" s="1"/>
  <c r="H339" i="3" s="1"/>
  <c r="E341" i="3" l="1"/>
  <c r="F340" i="3"/>
  <c r="G340" i="3" s="1"/>
  <c r="H340" i="3" s="1"/>
  <c r="E342" i="3" l="1"/>
  <c r="F341" i="3"/>
  <c r="G341" i="3" s="1"/>
  <c r="H341" i="3" s="1"/>
  <c r="E343" i="3" l="1"/>
  <c r="F342" i="3"/>
  <c r="G342" i="3" s="1"/>
  <c r="H342" i="3" s="1"/>
  <c r="E344" i="3" l="1"/>
  <c r="F343" i="3"/>
  <c r="G343" i="3" s="1"/>
  <c r="H343" i="3" s="1"/>
  <c r="E345" i="3" l="1"/>
  <c r="F344" i="3"/>
  <c r="G344" i="3" s="1"/>
  <c r="H344" i="3" s="1"/>
  <c r="E346" i="3" l="1"/>
  <c r="F345" i="3"/>
  <c r="G345" i="3" s="1"/>
  <c r="H345" i="3" s="1"/>
  <c r="E347" i="3" l="1"/>
  <c r="F346" i="3"/>
  <c r="G346" i="3" s="1"/>
  <c r="H346" i="3" s="1"/>
  <c r="E348" i="3" l="1"/>
  <c r="F347" i="3"/>
  <c r="G347" i="3" s="1"/>
  <c r="H347" i="3" s="1"/>
  <c r="E349" i="3" l="1"/>
  <c r="F348" i="3"/>
  <c r="G348" i="3" s="1"/>
  <c r="H348" i="3" s="1"/>
  <c r="E350" i="3" l="1"/>
  <c r="F349" i="3"/>
  <c r="G349" i="3" s="1"/>
  <c r="H349" i="3" s="1"/>
  <c r="E351" i="3" l="1"/>
  <c r="F350" i="3"/>
  <c r="G350" i="3" s="1"/>
  <c r="H350" i="3" s="1"/>
  <c r="E352" i="3" l="1"/>
  <c r="F351" i="3"/>
  <c r="G351" i="3" s="1"/>
  <c r="H351" i="3" s="1"/>
  <c r="E353" i="3" l="1"/>
  <c r="F352" i="3"/>
  <c r="G352" i="3" s="1"/>
  <c r="H352" i="3" s="1"/>
  <c r="E354" i="3" l="1"/>
  <c r="F353" i="3"/>
  <c r="G353" i="3" s="1"/>
  <c r="H353" i="3" s="1"/>
  <c r="E355" i="3" l="1"/>
  <c r="F354" i="3"/>
  <c r="G354" i="3" s="1"/>
  <c r="H354" i="3" s="1"/>
  <c r="E356" i="3" l="1"/>
  <c r="F355" i="3"/>
  <c r="G355" i="3" s="1"/>
  <c r="H355" i="3" s="1"/>
  <c r="E357" i="3" l="1"/>
  <c r="F356" i="3"/>
  <c r="G356" i="3" s="1"/>
  <c r="H356" i="3" s="1"/>
  <c r="E358" i="3" l="1"/>
  <c r="F357" i="3"/>
  <c r="G357" i="3" s="1"/>
  <c r="H357" i="3" s="1"/>
  <c r="E359" i="3" l="1"/>
  <c r="F358" i="3"/>
  <c r="G358" i="3" s="1"/>
  <c r="H358" i="3" s="1"/>
  <c r="E360" i="3" l="1"/>
  <c r="F359" i="3"/>
  <c r="G359" i="3" s="1"/>
  <c r="H359" i="3" s="1"/>
  <c r="E361" i="3" l="1"/>
  <c r="F360" i="3"/>
  <c r="G360" i="3" s="1"/>
  <c r="H360" i="3" s="1"/>
  <c r="E362" i="3" l="1"/>
  <c r="F361" i="3"/>
  <c r="G361" i="3" s="1"/>
  <c r="H361" i="3" s="1"/>
  <c r="E363" i="3" l="1"/>
  <c r="F362" i="3"/>
  <c r="G362" i="3" s="1"/>
  <c r="H362" i="3" s="1"/>
  <c r="E364" i="3" l="1"/>
  <c r="F363" i="3"/>
  <c r="G363" i="3" s="1"/>
  <c r="H363" i="3" s="1"/>
  <c r="E365" i="3" l="1"/>
  <c r="F364" i="3"/>
  <c r="G364" i="3" s="1"/>
  <c r="H364" i="3" s="1"/>
  <c r="E366" i="3" l="1"/>
  <c r="F365" i="3"/>
  <c r="G365" i="3" s="1"/>
  <c r="H365" i="3" s="1"/>
  <c r="E367" i="3" l="1"/>
  <c r="F366" i="3"/>
  <c r="G366" i="3" s="1"/>
  <c r="H366" i="3" s="1"/>
  <c r="E368" i="3" l="1"/>
  <c r="F367" i="3"/>
  <c r="G367" i="3" s="1"/>
  <c r="H367" i="3" s="1"/>
  <c r="E369" i="3" l="1"/>
  <c r="F368" i="3"/>
  <c r="G368" i="3" s="1"/>
  <c r="H368" i="3" s="1"/>
  <c r="E370" i="3" l="1"/>
  <c r="F369" i="3"/>
  <c r="G369" i="3" s="1"/>
  <c r="H369" i="3" s="1"/>
  <c r="E371" i="3" l="1"/>
  <c r="F370" i="3"/>
  <c r="G370" i="3" s="1"/>
  <c r="H370" i="3" s="1"/>
  <c r="E372" i="3" l="1"/>
  <c r="F371" i="3"/>
  <c r="G371" i="3" s="1"/>
  <c r="H371" i="3" s="1"/>
  <c r="E373" i="3" l="1"/>
  <c r="F372" i="3"/>
  <c r="G372" i="3" s="1"/>
  <c r="H372" i="3" s="1"/>
  <c r="E374" i="3" l="1"/>
  <c r="F373" i="3"/>
  <c r="G373" i="3" s="1"/>
  <c r="H373" i="3" s="1"/>
  <c r="E375" i="3" l="1"/>
  <c r="F374" i="3"/>
  <c r="G374" i="3" s="1"/>
  <c r="H374" i="3" s="1"/>
  <c r="E376" i="3" l="1"/>
  <c r="F375" i="3"/>
  <c r="G375" i="3" s="1"/>
  <c r="H375" i="3" s="1"/>
  <c r="E377" i="3" l="1"/>
  <c r="F376" i="3"/>
  <c r="G376" i="3" s="1"/>
  <c r="H376" i="3" s="1"/>
  <c r="E378" i="3" l="1"/>
  <c r="F377" i="3"/>
  <c r="G377" i="3" s="1"/>
  <c r="H377" i="3" s="1"/>
  <c r="E379" i="3" l="1"/>
  <c r="F378" i="3"/>
  <c r="G378" i="3" s="1"/>
  <c r="H378" i="3" s="1"/>
  <c r="E380" i="3" l="1"/>
  <c r="F379" i="3"/>
  <c r="G379" i="3" s="1"/>
  <c r="H379" i="3" s="1"/>
  <c r="E381" i="3" l="1"/>
  <c r="F380" i="3"/>
  <c r="G380" i="3" s="1"/>
  <c r="H380" i="3" s="1"/>
  <c r="E382" i="3" l="1"/>
  <c r="F381" i="3"/>
  <c r="G381" i="3" s="1"/>
  <c r="H381" i="3" s="1"/>
  <c r="E383" i="3" l="1"/>
  <c r="F382" i="3"/>
  <c r="G382" i="3" s="1"/>
  <c r="H382" i="3" s="1"/>
  <c r="E384" i="3" l="1"/>
  <c r="F383" i="3"/>
  <c r="G383" i="3" s="1"/>
  <c r="H383" i="3" s="1"/>
  <c r="E385" i="3" l="1"/>
  <c r="F384" i="3"/>
  <c r="G384" i="3" s="1"/>
  <c r="H384" i="3" s="1"/>
  <c r="E386" i="3" l="1"/>
  <c r="F385" i="3"/>
  <c r="G385" i="3" s="1"/>
  <c r="H385" i="3" s="1"/>
  <c r="E387" i="3" l="1"/>
  <c r="F386" i="3"/>
  <c r="G386" i="3" s="1"/>
  <c r="H386" i="3" s="1"/>
  <c r="E388" i="3" l="1"/>
  <c r="F387" i="3"/>
  <c r="G387" i="3" s="1"/>
  <c r="H387" i="3" s="1"/>
  <c r="E389" i="3" l="1"/>
  <c r="F388" i="3"/>
  <c r="G388" i="3" s="1"/>
  <c r="H388" i="3" s="1"/>
  <c r="E390" i="3" l="1"/>
  <c r="F389" i="3"/>
  <c r="G389" i="3" s="1"/>
  <c r="H389" i="3" s="1"/>
  <c r="E391" i="3" l="1"/>
  <c r="F390" i="3"/>
  <c r="G390" i="3" s="1"/>
  <c r="H390" i="3" s="1"/>
  <c r="E392" i="3" l="1"/>
  <c r="F391" i="3"/>
  <c r="G391" i="3" s="1"/>
  <c r="H391" i="3" s="1"/>
  <c r="E393" i="3" l="1"/>
  <c r="F392" i="3"/>
  <c r="G392" i="3" s="1"/>
  <c r="H392" i="3" s="1"/>
  <c r="E394" i="3" l="1"/>
  <c r="F393" i="3"/>
  <c r="G393" i="3" s="1"/>
  <c r="H393" i="3" s="1"/>
  <c r="E395" i="3" l="1"/>
  <c r="F394" i="3"/>
  <c r="G394" i="3" s="1"/>
  <c r="H394" i="3" s="1"/>
  <c r="E396" i="3" l="1"/>
  <c r="F395" i="3"/>
  <c r="G395" i="3" s="1"/>
  <c r="H395" i="3" s="1"/>
  <c r="E397" i="3" l="1"/>
  <c r="F396" i="3"/>
  <c r="G396" i="3" s="1"/>
  <c r="H396" i="3" s="1"/>
  <c r="E398" i="3" l="1"/>
  <c r="F397" i="3"/>
  <c r="G397" i="3" s="1"/>
  <c r="H397" i="3" s="1"/>
  <c r="E399" i="3" l="1"/>
  <c r="F398" i="3"/>
  <c r="G398" i="3" s="1"/>
  <c r="H398" i="3" s="1"/>
  <c r="E400" i="3" l="1"/>
  <c r="F399" i="3"/>
  <c r="G399" i="3" s="1"/>
  <c r="H399" i="3" s="1"/>
  <c r="E401" i="3" l="1"/>
  <c r="F400" i="3"/>
  <c r="G400" i="3" s="1"/>
  <c r="H400" i="3" s="1"/>
  <c r="E402" i="3" l="1"/>
  <c r="F401" i="3"/>
  <c r="G401" i="3" s="1"/>
  <c r="H401" i="3" s="1"/>
  <c r="E403" i="3" l="1"/>
  <c r="F402" i="3"/>
  <c r="G402" i="3" s="1"/>
  <c r="H402" i="3" s="1"/>
  <c r="E404" i="3" l="1"/>
  <c r="F403" i="3"/>
  <c r="G403" i="3" s="1"/>
  <c r="H403" i="3" s="1"/>
  <c r="E405" i="3" l="1"/>
  <c r="F404" i="3"/>
  <c r="G404" i="3" s="1"/>
  <c r="H404" i="3" s="1"/>
  <c r="E406" i="3" l="1"/>
  <c r="F405" i="3"/>
  <c r="G405" i="3" s="1"/>
  <c r="H405" i="3" s="1"/>
  <c r="E407" i="3" l="1"/>
  <c r="F406" i="3"/>
  <c r="G406" i="3" s="1"/>
  <c r="H406" i="3" s="1"/>
  <c r="E408" i="3" l="1"/>
  <c r="F407" i="3"/>
  <c r="G407" i="3" s="1"/>
  <c r="H407" i="3" s="1"/>
  <c r="E409" i="3" l="1"/>
  <c r="F408" i="3"/>
  <c r="G408" i="3" s="1"/>
  <c r="H408" i="3" s="1"/>
  <c r="E410" i="3" l="1"/>
  <c r="F409" i="3"/>
  <c r="G409" i="3" s="1"/>
  <c r="H409" i="3" s="1"/>
  <c r="E411" i="3" l="1"/>
  <c r="F410" i="3"/>
  <c r="G410" i="3" s="1"/>
  <c r="H410" i="3" s="1"/>
  <c r="E412" i="3" l="1"/>
  <c r="F411" i="3"/>
  <c r="G411" i="3" s="1"/>
  <c r="H411" i="3" s="1"/>
  <c r="E413" i="3" l="1"/>
  <c r="F412" i="3"/>
  <c r="G412" i="3" s="1"/>
  <c r="H412" i="3" s="1"/>
  <c r="E414" i="3" l="1"/>
  <c r="F413" i="3"/>
  <c r="G413" i="3" s="1"/>
  <c r="H413" i="3" s="1"/>
  <c r="E415" i="3" l="1"/>
  <c r="F414" i="3"/>
  <c r="G414" i="3" s="1"/>
  <c r="H414" i="3" s="1"/>
  <c r="E416" i="3" l="1"/>
  <c r="F415" i="3"/>
  <c r="G415" i="3" s="1"/>
  <c r="H415" i="3" s="1"/>
  <c r="E417" i="3" l="1"/>
  <c r="F416" i="3"/>
  <c r="G416" i="3" s="1"/>
  <c r="H416" i="3" s="1"/>
  <c r="E418" i="3" l="1"/>
  <c r="F417" i="3"/>
  <c r="G417" i="3" s="1"/>
  <c r="H417" i="3" s="1"/>
  <c r="E419" i="3" l="1"/>
  <c r="F418" i="3"/>
  <c r="G418" i="3" s="1"/>
  <c r="H418" i="3" s="1"/>
  <c r="E420" i="3" l="1"/>
  <c r="F419" i="3"/>
  <c r="G419" i="3" s="1"/>
  <c r="H419" i="3" s="1"/>
  <c r="E421" i="3" l="1"/>
  <c r="F420" i="3"/>
  <c r="G420" i="3" s="1"/>
  <c r="H420" i="3" s="1"/>
  <c r="E422" i="3" l="1"/>
  <c r="F421" i="3"/>
  <c r="G421" i="3" s="1"/>
  <c r="H421" i="3" s="1"/>
  <c r="E423" i="3" l="1"/>
  <c r="F422" i="3"/>
  <c r="G422" i="3" s="1"/>
  <c r="H422" i="3" s="1"/>
  <c r="E424" i="3" l="1"/>
  <c r="F423" i="3"/>
  <c r="G423" i="3" s="1"/>
  <c r="H423" i="3" s="1"/>
  <c r="E425" i="3" l="1"/>
  <c r="F424" i="3"/>
  <c r="G424" i="3" s="1"/>
  <c r="H424" i="3" s="1"/>
  <c r="E426" i="3" l="1"/>
  <c r="F425" i="3"/>
  <c r="G425" i="3" s="1"/>
  <c r="H425" i="3" s="1"/>
  <c r="E427" i="3" l="1"/>
  <c r="F426" i="3"/>
  <c r="G426" i="3" s="1"/>
  <c r="H426" i="3" s="1"/>
  <c r="E428" i="3" l="1"/>
  <c r="F427" i="3"/>
  <c r="G427" i="3" s="1"/>
  <c r="H427" i="3" s="1"/>
  <c r="E429" i="3" l="1"/>
  <c r="F428" i="3"/>
  <c r="G428" i="3" s="1"/>
  <c r="H428" i="3" s="1"/>
  <c r="E430" i="3" l="1"/>
  <c r="F429" i="3"/>
  <c r="G429" i="3" s="1"/>
  <c r="H429" i="3" s="1"/>
  <c r="E431" i="3" l="1"/>
  <c r="F430" i="3"/>
  <c r="G430" i="3" s="1"/>
  <c r="H430" i="3" s="1"/>
  <c r="E432" i="3" l="1"/>
  <c r="F431" i="3"/>
  <c r="G431" i="3" s="1"/>
  <c r="H431" i="3" s="1"/>
  <c r="E433" i="3" l="1"/>
  <c r="F432" i="3"/>
  <c r="G432" i="3" s="1"/>
  <c r="H432" i="3" s="1"/>
  <c r="E434" i="3" l="1"/>
  <c r="F433" i="3"/>
  <c r="G433" i="3" s="1"/>
  <c r="H433" i="3" s="1"/>
  <c r="E435" i="3" l="1"/>
  <c r="F434" i="3"/>
  <c r="G434" i="3" s="1"/>
  <c r="H434" i="3" s="1"/>
  <c r="E436" i="3" l="1"/>
  <c r="F435" i="3"/>
  <c r="G435" i="3" s="1"/>
  <c r="H435" i="3" s="1"/>
  <c r="E437" i="3" l="1"/>
  <c r="F436" i="3"/>
  <c r="G436" i="3" s="1"/>
  <c r="H436" i="3" s="1"/>
  <c r="E438" i="3" l="1"/>
  <c r="F437" i="3"/>
  <c r="G437" i="3" s="1"/>
  <c r="H437" i="3" s="1"/>
  <c r="E439" i="3" l="1"/>
  <c r="F438" i="3"/>
  <c r="G438" i="3" s="1"/>
  <c r="H438" i="3" s="1"/>
  <c r="E440" i="3" l="1"/>
  <c r="F439" i="3"/>
  <c r="G439" i="3" s="1"/>
  <c r="H439" i="3" s="1"/>
  <c r="E441" i="3" l="1"/>
  <c r="F440" i="3"/>
  <c r="G440" i="3" s="1"/>
  <c r="H440" i="3" s="1"/>
  <c r="E442" i="3" l="1"/>
  <c r="F441" i="3"/>
  <c r="G441" i="3" s="1"/>
  <c r="H441" i="3" s="1"/>
  <c r="E443" i="3" l="1"/>
  <c r="F442" i="3"/>
  <c r="G442" i="3" s="1"/>
  <c r="H442" i="3" s="1"/>
  <c r="E444" i="3" l="1"/>
  <c r="F443" i="3"/>
  <c r="G443" i="3" s="1"/>
  <c r="H443" i="3" s="1"/>
  <c r="E445" i="3" l="1"/>
  <c r="F444" i="3"/>
  <c r="G444" i="3" s="1"/>
  <c r="H444" i="3" s="1"/>
  <c r="E446" i="3" l="1"/>
  <c r="F445" i="3"/>
  <c r="G445" i="3" s="1"/>
  <c r="H445" i="3" s="1"/>
  <c r="E447" i="3" l="1"/>
  <c r="F446" i="3"/>
  <c r="G446" i="3" s="1"/>
  <c r="H446" i="3" s="1"/>
  <c r="E448" i="3" l="1"/>
  <c r="F447" i="3"/>
  <c r="G447" i="3" s="1"/>
  <c r="H447" i="3" s="1"/>
  <c r="E449" i="3" l="1"/>
  <c r="F448" i="3"/>
  <c r="G448" i="3" s="1"/>
  <c r="H448" i="3" s="1"/>
  <c r="E450" i="3" l="1"/>
  <c r="F449" i="3"/>
  <c r="G449" i="3" s="1"/>
  <c r="H449" i="3" s="1"/>
  <c r="E451" i="3" l="1"/>
  <c r="F450" i="3"/>
  <c r="G450" i="3" s="1"/>
  <c r="H450" i="3" s="1"/>
  <c r="E452" i="3" l="1"/>
  <c r="F451" i="3"/>
  <c r="G451" i="3" s="1"/>
  <c r="H451" i="3" s="1"/>
  <c r="E453" i="3" l="1"/>
  <c r="F452" i="3"/>
  <c r="G452" i="3" s="1"/>
  <c r="H452" i="3" s="1"/>
  <c r="E454" i="3" l="1"/>
  <c r="F453" i="3"/>
  <c r="G453" i="3" s="1"/>
  <c r="H453" i="3" s="1"/>
  <c r="E455" i="3" l="1"/>
  <c r="F454" i="3"/>
  <c r="G454" i="3" s="1"/>
  <c r="H454" i="3" s="1"/>
  <c r="E456" i="3" l="1"/>
  <c r="F455" i="3"/>
  <c r="G455" i="3" s="1"/>
  <c r="H455" i="3" s="1"/>
  <c r="E457" i="3" l="1"/>
  <c r="F456" i="3"/>
  <c r="G456" i="3" s="1"/>
  <c r="H456" i="3" s="1"/>
  <c r="E458" i="3" l="1"/>
  <c r="F457" i="3"/>
  <c r="G457" i="3" s="1"/>
  <c r="H457" i="3" s="1"/>
  <c r="E459" i="3" l="1"/>
  <c r="F458" i="3"/>
  <c r="G458" i="3" s="1"/>
  <c r="H458" i="3" s="1"/>
  <c r="E460" i="3" l="1"/>
  <c r="F459" i="3"/>
  <c r="G459" i="3" s="1"/>
  <c r="H459" i="3" s="1"/>
  <c r="E461" i="3" l="1"/>
  <c r="F460" i="3"/>
  <c r="G460" i="3" s="1"/>
  <c r="H460" i="3" s="1"/>
  <c r="E462" i="3" l="1"/>
  <c r="F461" i="3"/>
  <c r="G461" i="3" s="1"/>
  <c r="H461" i="3" s="1"/>
  <c r="E463" i="3" l="1"/>
  <c r="F462" i="3"/>
  <c r="G462" i="3" s="1"/>
  <c r="H462" i="3" s="1"/>
  <c r="E464" i="3" l="1"/>
  <c r="F463" i="3"/>
  <c r="G463" i="3" s="1"/>
  <c r="H463" i="3" s="1"/>
  <c r="E465" i="3" l="1"/>
  <c r="F464" i="3"/>
  <c r="G464" i="3" s="1"/>
  <c r="H464" i="3" s="1"/>
  <c r="E466" i="3" l="1"/>
  <c r="F465" i="3"/>
  <c r="G465" i="3" s="1"/>
  <c r="H465" i="3" s="1"/>
  <c r="E467" i="3" l="1"/>
  <c r="F466" i="3"/>
  <c r="G466" i="3" s="1"/>
  <c r="H466" i="3" s="1"/>
  <c r="E468" i="3" l="1"/>
  <c r="F467" i="3"/>
  <c r="G467" i="3" s="1"/>
  <c r="H467" i="3" s="1"/>
  <c r="E469" i="3" l="1"/>
  <c r="F468" i="3"/>
  <c r="G468" i="3" s="1"/>
  <c r="H468" i="3" s="1"/>
  <c r="E470" i="3" l="1"/>
  <c r="F469" i="3"/>
  <c r="G469" i="3" s="1"/>
  <c r="H469" i="3" s="1"/>
  <c r="E471" i="3" l="1"/>
  <c r="F470" i="3"/>
  <c r="G470" i="3" s="1"/>
  <c r="H470" i="3" s="1"/>
  <c r="E472" i="3" l="1"/>
  <c r="F471" i="3"/>
  <c r="G471" i="3" s="1"/>
  <c r="H471" i="3" s="1"/>
  <c r="E473" i="3" l="1"/>
  <c r="F472" i="3"/>
  <c r="G472" i="3" s="1"/>
  <c r="H472" i="3" s="1"/>
  <c r="E474" i="3" l="1"/>
  <c r="F473" i="3"/>
  <c r="G473" i="3" s="1"/>
  <c r="H473" i="3" s="1"/>
  <c r="E475" i="3" l="1"/>
  <c r="F474" i="3"/>
  <c r="G474" i="3" s="1"/>
  <c r="H474" i="3" s="1"/>
  <c r="E476" i="3" l="1"/>
  <c r="F475" i="3"/>
  <c r="G475" i="3" s="1"/>
  <c r="H475" i="3" s="1"/>
  <c r="E477" i="3" l="1"/>
  <c r="F476" i="3"/>
  <c r="G476" i="3" s="1"/>
  <c r="H476" i="3" s="1"/>
  <c r="E478" i="3" l="1"/>
  <c r="F477" i="3"/>
  <c r="G477" i="3" s="1"/>
  <c r="H477" i="3" s="1"/>
  <c r="E479" i="3" l="1"/>
  <c r="F478" i="3"/>
  <c r="G478" i="3" s="1"/>
  <c r="H478" i="3" s="1"/>
  <c r="E480" i="3" l="1"/>
  <c r="F479" i="3"/>
  <c r="G479" i="3" s="1"/>
  <c r="H479" i="3" s="1"/>
  <c r="E481" i="3" l="1"/>
  <c r="F480" i="3"/>
  <c r="G480" i="3" s="1"/>
  <c r="H480" i="3" s="1"/>
  <c r="E482" i="3" l="1"/>
  <c r="F481" i="3"/>
  <c r="G481" i="3" s="1"/>
  <c r="H481" i="3" s="1"/>
  <c r="E483" i="3" l="1"/>
  <c r="F482" i="3"/>
  <c r="G482" i="3" s="1"/>
  <c r="H482" i="3" s="1"/>
  <c r="E484" i="3" l="1"/>
  <c r="F483" i="3"/>
  <c r="G483" i="3" s="1"/>
  <c r="H483" i="3" s="1"/>
  <c r="E485" i="3" l="1"/>
  <c r="F484" i="3"/>
  <c r="G484" i="3" s="1"/>
  <c r="H484" i="3" s="1"/>
  <c r="E486" i="3" l="1"/>
  <c r="F485" i="3"/>
  <c r="G485" i="3" s="1"/>
  <c r="H485" i="3" s="1"/>
  <c r="E487" i="3" l="1"/>
  <c r="F486" i="3"/>
  <c r="G486" i="3" s="1"/>
  <c r="H486" i="3" s="1"/>
  <c r="E488" i="3" l="1"/>
  <c r="F487" i="3"/>
  <c r="G487" i="3" s="1"/>
  <c r="H487" i="3" s="1"/>
  <c r="E489" i="3" l="1"/>
  <c r="F488" i="3"/>
  <c r="G488" i="3" s="1"/>
  <c r="H488" i="3" s="1"/>
  <c r="E490" i="3" l="1"/>
  <c r="F489" i="3"/>
  <c r="G489" i="3" s="1"/>
  <c r="H489" i="3" s="1"/>
  <c r="E491" i="3" l="1"/>
  <c r="F490" i="3"/>
  <c r="G490" i="3" s="1"/>
  <c r="H490" i="3" s="1"/>
  <c r="E492" i="3" l="1"/>
  <c r="F491" i="3"/>
  <c r="G491" i="3" s="1"/>
  <c r="H491" i="3" s="1"/>
  <c r="E493" i="3" l="1"/>
  <c r="F492" i="3"/>
  <c r="G492" i="3" s="1"/>
  <c r="H492" i="3" s="1"/>
  <c r="E494" i="3" l="1"/>
  <c r="F493" i="3"/>
  <c r="G493" i="3" s="1"/>
  <c r="H493" i="3" s="1"/>
  <c r="E495" i="3" l="1"/>
  <c r="F494" i="3"/>
  <c r="G494" i="3" s="1"/>
  <c r="H494" i="3" s="1"/>
  <c r="E496" i="3" l="1"/>
  <c r="F495" i="3"/>
  <c r="G495" i="3" s="1"/>
  <c r="H495" i="3" s="1"/>
  <c r="E497" i="3" l="1"/>
  <c r="F496" i="3"/>
  <c r="G496" i="3" s="1"/>
  <c r="H496" i="3" s="1"/>
  <c r="E498" i="3" l="1"/>
  <c r="F497" i="3"/>
  <c r="G497" i="3" s="1"/>
  <c r="H497" i="3" s="1"/>
  <c r="E499" i="3" l="1"/>
  <c r="F498" i="3"/>
  <c r="G498" i="3" s="1"/>
  <c r="H498" i="3" s="1"/>
  <c r="E500" i="3" l="1"/>
  <c r="F499" i="3"/>
  <c r="G499" i="3" s="1"/>
  <c r="H499" i="3" s="1"/>
  <c r="E501" i="3" l="1"/>
  <c r="F500" i="3"/>
  <c r="G500" i="3" s="1"/>
  <c r="H500" i="3" s="1"/>
  <c r="E502" i="3" l="1"/>
  <c r="F501" i="3"/>
  <c r="G501" i="3" s="1"/>
  <c r="H501" i="3" s="1"/>
  <c r="E503" i="3" l="1"/>
  <c r="F502" i="3"/>
  <c r="G502" i="3" s="1"/>
  <c r="H502" i="3" s="1"/>
  <c r="E504" i="3" l="1"/>
  <c r="F503" i="3"/>
  <c r="G503" i="3" s="1"/>
  <c r="H503" i="3" s="1"/>
  <c r="E505" i="3" l="1"/>
  <c r="F504" i="3"/>
  <c r="G504" i="3" s="1"/>
  <c r="H504" i="3" s="1"/>
  <c r="E506" i="3" l="1"/>
  <c r="F505" i="3"/>
  <c r="G505" i="3" s="1"/>
  <c r="H505" i="3" s="1"/>
  <c r="E507" i="3" l="1"/>
  <c r="F506" i="3"/>
  <c r="G506" i="3" s="1"/>
  <c r="H506" i="3" s="1"/>
  <c r="E508" i="3" l="1"/>
  <c r="F507" i="3"/>
  <c r="G507" i="3" s="1"/>
  <c r="H507" i="3" s="1"/>
  <c r="E509" i="3" l="1"/>
  <c r="F508" i="3"/>
  <c r="G508" i="3" s="1"/>
  <c r="H508" i="3" s="1"/>
  <c r="E510" i="3" l="1"/>
  <c r="F509" i="3"/>
  <c r="G509" i="3" s="1"/>
  <c r="H509" i="3" s="1"/>
  <c r="E511" i="3" l="1"/>
  <c r="F510" i="3"/>
  <c r="G510" i="3" s="1"/>
  <c r="H510" i="3" s="1"/>
  <c r="E512" i="3" l="1"/>
  <c r="F511" i="3"/>
  <c r="G511" i="3" s="1"/>
  <c r="H511" i="3" s="1"/>
  <c r="E513" i="3" l="1"/>
  <c r="F512" i="3"/>
  <c r="G512" i="3" s="1"/>
  <c r="H512" i="3" s="1"/>
  <c r="E514" i="3" l="1"/>
  <c r="F513" i="3"/>
  <c r="G513" i="3" s="1"/>
  <c r="H513" i="3" s="1"/>
  <c r="E515" i="3" l="1"/>
  <c r="F514" i="3"/>
  <c r="G514" i="3" s="1"/>
  <c r="H514" i="3" s="1"/>
  <c r="E516" i="3" l="1"/>
  <c r="F515" i="3"/>
  <c r="G515" i="3" s="1"/>
  <c r="H515" i="3" s="1"/>
  <c r="E517" i="3" l="1"/>
  <c r="F516" i="3"/>
  <c r="G516" i="3" s="1"/>
  <c r="H516" i="3" s="1"/>
  <c r="E518" i="3" l="1"/>
  <c r="F517" i="3"/>
  <c r="G517" i="3" s="1"/>
  <c r="H517" i="3" s="1"/>
  <c r="E519" i="3" l="1"/>
  <c r="F518" i="3"/>
  <c r="G518" i="3" s="1"/>
  <c r="H518" i="3" s="1"/>
  <c r="E520" i="3" l="1"/>
  <c r="F519" i="3"/>
  <c r="G519" i="3" s="1"/>
  <c r="H519" i="3" s="1"/>
  <c r="E521" i="3" l="1"/>
  <c r="F520" i="3"/>
  <c r="G520" i="3" s="1"/>
  <c r="H520" i="3" s="1"/>
  <c r="E522" i="3" l="1"/>
  <c r="F521" i="3"/>
  <c r="G521" i="3" s="1"/>
  <c r="H521" i="3" s="1"/>
  <c r="E523" i="3" l="1"/>
  <c r="F522" i="3"/>
  <c r="G522" i="3" s="1"/>
  <c r="H522" i="3" s="1"/>
  <c r="E524" i="3" l="1"/>
  <c r="F523" i="3"/>
  <c r="G523" i="3" s="1"/>
  <c r="H523" i="3" s="1"/>
  <c r="E525" i="3" l="1"/>
  <c r="F524" i="3"/>
  <c r="G524" i="3" s="1"/>
  <c r="H524" i="3" s="1"/>
  <c r="E526" i="3" l="1"/>
  <c r="F525" i="3"/>
  <c r="G525" i="3" s="1"/>
  <c r="H525" i="3" s="1"/>
  <c r="E527" i="3" l="1"/>
  <c r="F526" i="3"/>
  <c r="G526" i="3" s="1"/>
  <c r="H526" i="3" s="1"/>
  <c r="E528" i="3" l="1"/>
  <c r="F527" i="3"/>
  <c r="G527" i="3" s="1"/>
  <c r="H527" i="3" s="1"/>
  <c r="E529" i="3" l="1"/>
  <c r="F528" i="3"/>
  <c r="G528" i="3" s="1"/>
  <c r="H528" i="3" s="1"/>
  <c r="E530" i="3" l="1"/>
  <c r="F529" i="3"/>
  <c r="G529" i="3" s="1"/>
  <c r="H529" i="3" s="1"/>
  <c r="E531" i="3" l="1"/>
  <c r="F530" i="3"/>
  <c r="G530" i="3" s="1"/>
  <c r="H530" i="3" s="1"/>
  <c r="E532" i="3" l="1"/>
  <c r="F531" i="3"/>
  <c r="G531" i="3" s="1"/>
  <c r="H531" i="3" s="1"/>
  <c r="E533" i="3" l="1"/>
  <c r="F532" i="3"/>
  <c r="G532" i="3" s="1"/>
  <c r="H532" i="3" s="1"/>
  <c r="E534" i="3" l="1"/>
  <c r="F533" i="3"/>
  <c r="G533" i="3" s="1"/>
  <c r="H533" i="3" s="1"/>
  <c r="E535" i="3" l="1"/>
  <c r="F534" i="3"/>
  <c r="G534" i="3" s="1"/>
  <c r="H534" i="3" s="1"/>
  <c r="E536" i="3" l="1"/>
  <c r="F535" i="3"/>
  <c r="G535" i="3" s="1"/>
  <c r="H535" i="3" s="1"/>
  <c r="E537" i="3" l="1"/>
  <c r="F536" i="3"/>
  <c r="G536" i="3" s="1"/>
  <c r="H536" i="3" s="1"/>
  <c r="E538" i="3" l="1"/>
  <c r="F537" i="3"/>
  <c r="G537" i="3" s="1"/>
  <c r="H537" i="3" s="1"/>
  <c r="E539" i="3" l="1"/>
  <c r="F538" i="3"/>
  <c r="G538" i="3" s="1"/>
  <c r="H538" i="3" s="1"/>
  <c r="E540" i="3" l="1"/>
  <c r="F539" i="3"/>
  <c r="G539" i="3" s="1"/>
  <c r="H539" i="3" s="1"/>
  <c r="E541" i="3" l="1"/>
  <c r="F540" i="3"/>
  <c r="G540" i="3" s="1"/>
  <c r="H540" i="3" s="1"/>
  <c r="E542" i="3" l="1"/>
  <c r="F541" i="3"/>
  <c r="G541" i="3" s="1"/>
  <c r="H541" i="3" s="1"/>
  <c r="E543" i="3" l="1"/>
  <c r="F542" i="3"/>
  <c r="G542" i="3" s="1"/>
  <c r="H542" i="3" s="1"/>
  <c r="E544" i="3" l="1"/>
  <c r="F543" i="3"/>
  <c r="G543" i="3" s="1"/>
  <c r="H543" i="3" s="1"/>
  <c r="E545" i="3" l="1"/>
  <c r="F544" i="3"/>
  <c r="G544" i="3" s="1"/>
  <c r="H544" i="3" s="1"/>
  <c r="E546" i="3" l="1"/>
  <c r="F545" i="3"/>
  <c r="G545" i="3" s="1"/>
  <c r="H545" i="3" s="1"/>
  <c r="E547" i="3" l="1"/>
  <c r="F546" i="3"/>
  <c r="G546" i="3" s="1"/>
  <c r="H546" i="3" s="1"/>
  <c r="E548" i="3" l="1"/>
  <c r="F547" i="3"/>
  <c r="G547" i="3" s="1"/>
  <c r="H547" i="3" s="1"/>
  <c r="E549" i="3" l="1"/>
  <c r="F548" i="3"/>
  <c r="G548" i="3" s="1"/>
  <c r="H548" i="3" s="1"/>
  <c r="E550" i="3" l="1"/>
  <c r="F549" i="3"/>
  <c r="G549" i="3" s="1"/>
  <c r="H549" i="3" s="1"/>
  <c r="E551" i="3" l="1"/>
  <c r="F550" i="3"/>
  <c r="G550" i="3" s="1"/>
  <c r="H550" i="3" s="1"/>
  <c r="E552" i="3" l="1"/>
  <c r="F551" i="3"/>
  <c r="G551" i="3" s="1"/>
  <c r="H551" i="3" s="1"/>
  <c r="E553" i="3" l="1"/>
  <c r="F552" i="3"/>
  <c r="G552" i="3" s="1"/>
  <c r="H552" i="3" s="1"/>
  <c r="E554" i="3" l="1"/>
  <c r="F553" i="3"/>
  <c r="G553" i="3" s="1"/>
  <c r="H553" i="3" s="1"/>
  <c r="E555" i="3" l="1"/>
  <c r="F554" i="3"/>
  <c r="G554" i="3" s="1"/>
  <c r="H554" i="3" s="1"/>
  <c r="E556" i="3" l="1"/>
  <c r="F555" i="3"/>
  <c r="G555" i="3" s="1"/>
  <c r="H555" i="3" s="1"/>
  <c r="E557" i="3" l="1"/>
  <c r="F556" i="3"/>
  <c r="G556" i="3" s="1"/>
  <c r="H556" i="3" s="1"/>
  <c r="E558" i="3" l="1"/>
  <c r="F557" i="3"/>
  <c r="G557" i="3" s="1"/>
  <c r="H557" i="3" s="1"/>
  <c r="E559" i="3" l="1"/>
  <c r="F558" i="3"/>
  <c r="G558" i="3" s="1"/>
  <c r="H558" i="3" s="1"/>
  <c r="E560" i="3" l="1"/>
  <c r="F559" i="3"/>
  <c r="G559" i="3" s="1"/>
  <c r="H559" i="3" s="1"/>
  <c r="E561" i="3" l="1"/>
  <c r="F560" i="3"/>
  <c r="G560" i="3" s="1"/>
  <c r="H560" i="3" s="1"/>
  <c r="E562" i="3" l="1"/>
  <c r="F561" i="3"/>
  <c r="G561" i="3" s="1"/>
  <c r="H561" i="3" s="1"/>
  <c r="E563" i="3" l="1"/>
  <c r="F562" i="3"/>
  <c r="G562" i="3" s="1"/>
  <c r="H562" i="3" s="1"/>
  <c r="E564" i="3" l="1"/>
  <c r="F563" i="3"/>
  <c r="G563" i="3" s="1"/>
  <c r="H563" i="3" s="1"/>
  <c r="E565" i="3" l="1"/>
  <c r="F564" i="3"/>
  <c r="G564" i="3" s="1"/>
  <c r="H564" i="3" s="1"/>
  <c r="E566" i="3" l="1"/>
  <c r="F565" i="3"/>
  <c r="G565" i="3" s="1"/>
  <c r="H565" i="3" s="1"/>
  <c r="E567" i="3" l="1"/>
  <c r="F566" i="3"/>
  <c r="G566" i="3" s="1"/>
  <c r="H566" i="3" s="1"/>
  <c r="E568" i="3" l="1"/>
  <c r="F567" i="3"/>
  <c r="G567" i="3" s="1"/>
  <c r="H567" i="3" s="1"/>
  <c r="E569" i="3" l="1"/>
  <c r="F568" i="3"/>
  <c r="G568" i="3" s="1"/>
  <c r="H568" i="3" s="1"/>
  <c r="E570" i="3" l="1"/>
  <c r="F569" i="3"/>
  <c r="G569" i="3" s="1"/>
  <c r="H569" i="3" s="1"/>
  <c r="E571" i="3" l="1"/>
  <c r="F570" i="3"/>
  <c r="G570" i="3" s="1"/>
  <c r="H570" i="3" s="1"/>
  <c r="E572" i="3" l="1"/>
  <c r="F571" i="3"/>
  <c r="G571" i="3" s="1"/>
  <c r="E573" i="3" l="1"/>
  <c r="F572" i="3"/>
  <c r="G572" i="3" s="1"/>
  <c r="H572" i="3" s="1"/>
  <c r="H571" i="3"/>
  <c r="F573" i="3" l="1"/>
  <c r="G573" i="3" s="1"/>
  <c r="E576" i="3"/>
  <c r="H573" i="3" l="1"/>
  <c r="G576" i="3"/>
  <c r="H577" i="3" l="1"/>
  <c r="H576" i="3"/>
  <c r="F29" i="8" s="1"/>
  <c r="F30" i="8" s="1"/>
  <c r="F33" i="8" s="1"/>
</calcChain>
</file>

<file path=xl/sharedStrings.xml><?xml version="1.0" encoding="utf-8"?>
<sst xmlns="http://schemas.openxmlformats.org/spreadsheetml/2006/main" count="673" uniqueCount="648">
  <si>
    <t>E.T. de l'Àrea</t>
  </si>
  <si>
    <t xml:space="preserve">Valor total de la población: </t>
  </si>
  <si>
    <t>Nivell de confiança</t>
  </si>
  <si>
    <t>Error Esperat (EE)</t>
  </si>
  <si>
    <t>Error Esperat (EE) %</t>
  </si>
  <si>
    <t>Saldo</t>
  </si>
  <si>
    <t>Aleatori</t>
  </si>
  <si>
    <t>Interval de Mostreig</t>
  </si>
  <si>
    <t>Nº Inicial Aleatori x Interval</t>
  </si>
  <si>
    <t>Acumulats</t>
  </si>
  <si>
    <t>Prova:</t>
  </si>
  <si>
    <t>Umbral de materialitat % (UEL)</t>
  </si>
  <si>
    <t>Numeros de errors esperats</t>
  </si>
  <si>
    <t>Baix</t>
  </si>
  <si>
    <t>Mig</t>
  </si>
  <si>
    <t>Alt</t>
  </si>
  <si>
    <t>Ris inherent</t>
  </si>
  <si>
    <t>Risc de control</t>
  </si>
  <si>
    <t>Població:</t>
  </si>
  <si>
    <t>Materialitat Global:</t>
  </si>
  <si>
    <t>Sistema:</t>
  </si>
  <si>
    <t>Materialitat i riscos a considerar</t>
  </si>
  <si>
    <t>Parametres del mostreig</t>
  </si>
  <si>
    <t>UM selecc.</t>
  </si>
  <si>
    <t>Cta major</t>
  </si>
  <si>
    <t>Selecció per MUM</t>
  </si>
  <si>
    <t>Despeses de personal</t>
  </si>
  <si>
    <t>Nomines</t>
  </si>
  <si>
    <t>Nº treballador</t>
  </si>
  <si>
    <t>Mes de gener Sr 1</t>
  </si>
  <si>
    <t>Mes de gener Sr 2</t>
  </si>
  <si>
    <t>Mes de gener Sr 3</t>
  </si>
  <si>
    <t>Mes de gener Sr 4</t>
  </si>
  <si>
    <t>Mes de gener Sr 5</t>
  </si>
  <si>
    <t>Mes de gener Sr 6</t>
  </si>
  <si>
    <t>Mes de gener Sr 7</t>
  </si>
  <si>
    <t>Mes de gener Sr 8</t>
  </si>
  <si>
    <t>Mes de gener Sr 9</t>
  </si>
  <si>
    <t>Mes de gener Sr 10</t>
  </si>
  <si>
    <t>Mes de gener Sr 11</t>
  </si>
  <si>
    <t>Mes de gener Sr 12</t>
  </si>
  <si>
    <t>Mes de gener Sr 13</t>
  </si>
  <si>
    <t>Mes de gener Sr 14</t>
  </si>
  <si>
    <t>Mes de gener Sr 15</t>
  </si>
  <si>
    <t>Mes de gener Sr 16</t>
  </si>
  <si>
    <t>Mes de gener Sr 17</t>
  </si>
  <si>
    <t>Mes de gener Sr 18</t>
  </si>
  <si>
    <t>Mes de gener Sr 19</t>
  </si>
  <si>
    <t>Mes de gener Sr 20</t>
  </si>
  <si>
    <t>Mes de gener Sr 21</t>
  </si>
  <si>
    <t>Mes de gener Sr 22</t>
  </si>
  <si>
    <t>Mes de gener Sr 23</t>
  </si>
  <si>
    <t>Mes de gener Sr 24</t>
  </si>
  <si>
    <t>Mes de gener Sr 25</t>
  </si>
  <si>
    <t>Mes de gener Sr 26</t>
  </si>
  <si>
    <t>Mes de gener Sr 27</t>
  </si>
  <si>
    <t>Mes de gener Sr 28</t>
  </si>
  <si>
    <t>Mes de gener Sr 29</t>
  </si>
  <si>
    <t>Mes de gener Sr 30</t>
  </si>
  <si>
    <t>Mes de gener Sr 31</t>
  </si>
  <si>
    <t>Mes de gener Sr 32</t>
  </si>
  <si>
    <t>Mes de gener Sr 33</t>
  </si>
  <si>
    <t>Mes de gener Sr 34</t>
  </si>
  <si>
    <t>Mes de gener Sr 35</t>
  </si>
  <si>
    <t>Mes de gener Sr 36</t>
  </si>
  <si>
    <t>Mes de gener Sr 37</t>
  </si>
  <si>
    <t>Mes de gener Sr 38</t>
  </si>
  <si>
    <t>Mes de gener Sr 39</t>
  </si>
  <si>
    <t>Mes de gener Sr 40</t>
  </si>
  <si>
    <t>Mes de febrer Sr 1</t>
  </si>
  <si>
    <t>Mes de febrer Sr 2</t>
  </si>
  <si>
    <t>Mes de febrer Sr 3</t>
  </si>
  <si>
    <t>Mes de febrer Sr 4</t>
  </si>
  <si>
    <t>Mes de febrer Sr 5</t>
  </si>
  <si>
    <t>Mes de febrer Sr 6</t>
  </si>
  <si>
    <t>Mes de febrer Sr 7</t>
  </si>
  <si>
    <t>Mes de febrer Sr 8</t>
  </si>
  <si>
    <t>Mes de febrer Sr 9</t>
  </si>
  <si>
    <t>Mes de febrer Sr 10</t>
  </si>
  <si>
    <t>Mes de febrer Sr 11</t>
  </si>
  <si>
    <t>Mes de febrer Sr 12</t>
  </si>
  <si>
    <t>Mes de febrer Sr 13</t>
  </si>
  <si>
    <t>Mes de febrer Sr 14</t>
  </si>
  <si>
    <t>Mes de febrer Sr 15</t>
  </si>
  <si>
    <t>Mes de febrer Sr 16</t>
  </si>
  <si>
    <t>Mes de febrer Sr 17</t>
  </si>
  <si>
    <t>Mes de febrer Sr 18</t>
  </si>
  <si>
    <t>Mes de febrer Sr 19</t>
  </si>
  <si>
    <t>Mes de febrer Sr 20</t>
  </si>
  <si>
    <t>Mes de febrer Sr 21</t>
  </si>
  <si>
    <t>Mes de febrer Sr 22</t>
  </si>
  <si>
    <t>Mes de febrer Sr 23</t>
  </si>
  <si>
    <t>Mes de febrer Sr 24</t>
  </si>
  <si>
    <t>Mes de febrer Sr 25</t>
  </si>
  <si>
    <t>Mes de febrer Sr 26</t>
  </si>
  <si>
    <t>Mes de febrer Sr 27</t>
  </si>
  <si>
    <t>Mes de febrer Sr 28</t>
  </si>
  <si>
    <t>Mes de febrer Sr 29</t>
  </si>
  <si>
    <t>Mes de febrer Sr 30</t>
  </si>
  <si>
    <t>Mes de febrer Sr 31</t>
  </si>
  <si>
    <t>Mes de febrer Sr 32</t>
  </si>
  <si>
    <t>Mes de febrer Sr 33</t>
  </si>
  <si>
    <t>Mes de febrer Sr 34</t>
  </si>
  <si>
    <t>Mes de febrer Sr 35</t>
  </si>
  <si>
    <t>Mes de febrer Sr 36</t>
  </si>
  <si>
    <t>Mes de febrer Sr 37</t>
  </si>
  <si>
    <t>Mes de febrer Sr 38</t>
  </si>
  <si>
    <t>Mes de febrer Sr 39</t>
  </si>
  <si>
    <t>Mes de febrer Sr 40</t>
  </si>
  <si>
    <t>Mes de març Sr 1</t>
  </si>
  <si>
    <t>Mes de març Sr 2</t>
  </si>
  <si>
    <t>Mes de març Sr 3</t>
  </si>
  <si>
    <t>Mes de març Sr 4</t>
  </si>
  <si>
    <t>Mes de març Sr 5</t>
  </si>
  <si>
    <t>Mes de març Sr 6</t>
  </si>
  <si>
    <t>Mes de març Sr 7</t>
  </si>
  <si>
    <t>Mes de març Sr 8</t>
  </si>
  <si>
    <t>Mes de març Sr 9</t>
  </si>
  <si>
    <t>Mes de març Sr 10</t>
  </si>
  <si>
    <t>Mes de març Sr 11</t>
  </si>
  <si>
    <t>Mes de març Sr 12</t>
  </si>
  <si>
    <t>Mes de març Sr 13</t>
  </si>
  <si>
    <t>Mes de març Sr 14</t>
  </si>
  <si>
    <t>Mes de març Sr 15</t>
  </si>
  <si>
    <t>Mes de març Sr 16</t>
  </si>
  <si>
    <t>Mes de març Sr 17</t>
  </si>
  <si>
    <t>Mes de març Sr 18</t>
  </si>
  <si>
    <t>Mes de març Sr 19</t>
  </si>
  <si>
    <t>Mes de març Sr 20</t>
  </si>
  <si>
    <t>Mes de març Sr 21</t>
  </si>
  <si>
    <t>Mes de març Sr 22</t>
  </si>
  <si>
    <t>Mes de març Sr 23</t>
  </si>
  <si>
    <t>Mes de març Sr 24</t>
  </si>
  <si>
    <t>Mes de març Sr 25</t>
  </si>
  <si>
    <t>Mes de març Sr 26</t>
  </si>
  <si>
    <t>Mes de març Sr 27</t>
  </si>
  <si>
    <t>Mes de març Sr 28</t>
  </si>
  <si>
    <t>Mes de març Sr 29</t>
  </si>
  <si>
    <t>Mes de març Sr 30</t>
  </si>
  <si>
    <t>Mes de març Sr 31</t>
  </si>
  <si>
    <t>Mes de març Sr 32</t>
  </si>
  <si>
    <t>Mes de març Sr 33</t>
  </si>
  <si>
    <t>Mes de març Sr 34</t>
  </si>
  <si>
    <t>Mes de març Sr 35</t>
  </si>
  <si>
    <t>Mes de març Sr 36</t>
  </si>
  <si>
    <t>Mes de març Sr 37</t>
  </si>
  <si>
    <t>Mes de març Sr 38</t>
  </si>
  <si>
    <t>Mes de març Sr 39</t>
  </si>
  <si>
    <t>Mes de març Sr 40</t>
  </si>
  <si>
    <t>Mes de abril Sr 1</t>
  </si>
  <si>
    <t>Mes de abril Sr 2</t>
  </si>
  <si>
    <t>Mes de abril Sr 3</t>
  </si>
  <si>
    <t>Mes de abril Sr 4</t>
  </si>
  <si>
    <t>Mes de abril Sr 5</t>
  </si>
  <si>
    <t>Mes de abril Sr 6</t>
  </si>
  <si>
    <t>Mes de abril Sr 7</t>
  </si>
  <si>
    <t>Mes de abril Sr 8</t>
  </si>
  <si>
    <t>Mes de abril Sr 9</t>
  </si>
  <si>
    <t>Mes de abril Sr 10</t>
  </si>
  <si>
    <t>Mes de abril Sr 11</t>
  </si>
  <si>
    <t>Mes de abril Sr 12</t>
  </si>
  <si>
    <t>Mes de abril Sr 13</t>
  </si>
  <si>
    <t>Mes de abril Sr 14</t>
  </si>
  <si>
    <t>Mes de abril Sr 15</t>
  </si>
  <si>
    <t>Mes de abril Sr 16</t>
  </si>
  <si>
    <t>Mes de abril Sr 17</t>
  </si>
  <si>
    <t>Mes de abril Sr 18</t>
  </si>
  <si>
    <t>Mes de abril Sr 19</t>
  </si>
  <si>
    <t>Mes de abril Sr 20</t>
  </si>
  <si>
    <t>Mes de abril Sr 21</t>
  </si>
  <si>
    <t>Mes de abril Sr 22</t>
  </si>
  <si>
    <t>Mes de abril Sr 23</t>
  </si>
  <si>
    <t>Mes de abril Sr 24</t>
  </si>
  <si>
    <t>Mes de abril Sr 25</t>
  </si>
  <si>
    <t>Mes de abril Sr 26</t>
  </si>
  <si>
    <t>Mes de abril Sr 27</t>
  </si>
  <si>
    <t>Mes de abril Sr 28</t>
  </si>
  <si>
    <t>Mes de abril Sr 29</t>
  </si>
  <si>
    <t>Mes de abril Sr 30</t>
  </si>
  <si>
    <t>Mes de abril Sr 31</t>
  </si>
  <si>
    <t>Mes de abril Sr 32</t>
  </si>
  <si>
    <t>Mes de abril Sr 33</t>
  </si>
  <si>
    <t>Mes de abril Sr 34</t>
  </si>
  <si>
    <t>Mes de abril Sr 35</t>
  </si>
  <si>
    <t>Mes de abril Sr 36</t>
  </si>
  <si>
    <t>Mes de abril Sr 37</t>
  </si>
  <si>
    <t>Mes de abril Sr 38</t>
  </si>
  <si>
    <t>Mes de abril Sr 39</t>
  </si>
  <si>
    <t>Mes de abril Sr 40</t>
  </si>
  <si>
    <t>Mes de maig Sr 1</t>
  </si>
  <si>
    <t>Mes de maig Sr 2</t>
  </si>
  <si>
    <t>Mes de maig Sr 3</t>
  </si>
  <si>
    <t>Mes de maig Sr 4</t>
  </si>
  <si>
    <t>Mes de maig Sr 5</t>
  </si>
  <si>
    <t>Mes de maig Sr 6</t>
  </si>
  <si>
    <t>Mes de maig Sr 7</t>
  </si>
  <si>
    <t>Mes de maig Sr 8</t>
  </si>
  <si>
    <t>Mes de maig Sr 9</t>
  </si>
  <si>
    <t>Mes de maig Sr 10</t>
  </si>
  <si>
    <t>Mes de maig Sr 11</t>
  </si>
  <si>
    <t>Mes de maig Sr 12</t>
  </si>
  <si>
    <t>Mes de maig Sr 13</t>
  </si>
  <si>
    <t>Mes de maig Sr 14</t>
  </si>
  <si>
    <t>Mes de maig Sr 15</t>
  </si>
  <si>
    <t>Mes de maig Sr 16</t>
  </si>
  <si>
    <t>Mes de maig Sr 17</t>
  </si>
  <si>
    <t>Mes de maig Sr 18</t>
  </si>
  <si>
    <t>Mes de maig Sr 19</t>
  </si>
  <si>
    <t>Mes de maig Sr 20</t>
  </si>
  <si>
    <t>Mes de maig Sr 21</t>
  </si>
  <si>
    <t>Mes de maig Sr 22</t>
  </si>
  <si>
    <t>Mes de maig Sr 23</t>
  </si>
  <si>
    <t>Mes de maig Sr 24</t>
  </si>
  <si>
    <t>Mes de maig Sr 25</t>
  </si>
  <si>
    <t>Mes de maig Sr 26</t>
  </si>
  <si>
    <t>Mes de maig Sr 27</t>
  </si>
  <si>
    <t>Mes de maig Sr 28</t>
  </si>
  <si>
    <t>Mes de maig Sr 29</t>
  </si>
  <si>
    <t>Mes de maig Sr 30</t>
  </si>
  <si>
    <t>Mes de maig Sr 31</t>
  </si>
  <si>
    <t>Mes de maig Sr 32</t>
  </si>
  <si>
    <t>Mes de maig Sr 33</t>
  </si>
  <si>
    <t>Mes de maig Sr 34</t>
  </si>
  <si>
    <t>Mes de maig Sr 35</t>
  </si>
  <si>
    <t>Mes de maig Sr 36</t>
  </si>
  <si>
    <t>Mes de maig Sr 37</t>
  </si>
  <si>
    <t>Mes de maig Sr 38</t>
  </si>
  <si>
    <t>Mes de maig Sr 39</t>
  </si>
  <si>
    <t>Mes de maig Sr 40</t>
  </si>
  <si>
    <t>Mes de juny Sr 1</t>
  </si>
  <si>
    <t>Mes de juny Sr 2</t>
  </si>
  <si>
    <t>Mes de juny Sr 3</t>
  </si>
  <si>
    <t>Mes de juny Sr 4</t>
  </si>
  <si>
    <t>Mes de juny Sr 5</t>
  </si>
  <si>
    <t>Mes de juny Sr 6</t>
  </si>
  <si>
    <t>Mes de juny Sr 7</t>
  </si>
  <si>
    <t>Mes de juny Sr 8</t>
  </si>
  <si>
    <t>Mes de juny Sr 9</t>
  </si>
  <si>
    <t>Mes de juny Sr 10</t>
  </si>
  <si>
    <t>Mes de juny Sr 11</t>
  </si>
  <si>
    <t>Mes de juny Sr 12</t>
  </si>
  <si>
    <t>Mes de juny Sr 13</t>
  </si>
  <si>
    <t>Mes de juny Sr 14</t>
  </si>
  <si>
    <t>Mes de juny Sr 15</t>
  </si>
  <si>
    <t>Mes de juny Sr 16</t>
  </si>
  <si>
    <t>Mes de juny Sr 17</t>
  </si>
  <si>
    <t>Mes de juny Sr 18</t>
  </si>
  <si>
    <t>Mes de juny Sr 19</t>
  </si>
  <si>
    <t>Mes de juny Sr 20</t>
  </si>
  <si>
    <t>Mes de juny Sr 21</t>
  </si>
  <si>
    <t>Mes de juny Sr 22</t>
  </si>
  <si>
    <t>Mes de juny Sr 23</t>
  </si>
  <si>
    <t>Mes de juny Sr 24</t>
  </si>
  <si>
    <t>Mes de juny Sr 25</t>
  </si>
  <si>
    <t>Mes de juny Sr 26</t>
  </si>
  <si>
    <t>Mes de juny Sr 27</t>
  </si>
  <si>
    <t>Mes de juny Sr 28</t>
  </si>
  <si>
    <t>Mes de juny Sr 29</t>
  </si>
  <si>
    <t>Mes de juny Sr 30</t>
  </si>
  <si>
    <t>Mes de juny Sr 31</t>
  </si>
  <si>
    <t>Mes de juny Sr 32</t>
  </si>
  <si>
    <t>Mes de juny Sr 33</t>
  </si>
  <si>
    <t>Mes de juny Sr 34</t>
  </si>
  <si>
    <t>Mes de juny Sr 35</t>
  </si>
  <si>
    <t>Mes de juny Sr 36</t>
  </si>
  <si>
    <t>Mes de juny Sr 37</t>
  </si>
  <si>
    <t>Mes de juny Sr 38</t>
  </si>
  <si>
    <t>Mes de juny Sr 39</t>
  </si>
  <si>
    <t>Mes de juny Sr 40</t>
  </si>
  <si>
    <t>Mes de juny extra Sr 1</t>
  </si>
  <si>
    <t>Mes de juny extra Sr 2</t>
  </si>
  <si>
    <t>Mes de juny extra Sr 3</t>
  </si>
  <si>
    <t>Mes de juny extra Sr 4</t>
  </si>
  <si>
    <t>Mes de juny extra Sr 5</t>
  </si>
  <si>
    <t>Mes de juny extra Sr 6</t>
  </si>
  <si>
    <t>Mes de juny extra Sr 7</t>
  </si>
  <si>
    <t>Mes de juny extra Sr 8</t>
  </si>
  <si>
    <t>Mes de juny extra Sr 9</t>
  </si>
  <si>
    <t>Mes de juny extra Sr 10</t>
  </si>
  <si>
    <t>Mes de juny extra Sr 11</t>
  </si>
  <si>
    <t>Mes de juny extra Sr 12</t>
  </si>
  <si>
    <t>Mes de juny extra Sr 13</t>
  </si>
  <si>
    <t>Mes de juny extra Sr 14</t>
  </si>
  <si>
    <t>Mes de juny extra Sr 15</t>
  </si>
  <si>
    <t>Mes de juny extra Sr 16</t>
  </si>
  <si>
    <t>Mes de juny extra Sr 17</t>
  </si>
  <si>
    <t>Mes de juny extra Sr 18</t>
  </si>
  <si>
    <t>Mes de juny extra Sr 19</t>
  </si>
  <si>
    <t>Mes de juny extra Sr 20</t>
  </si>
  <si>
    <t>Mes de juny extra Sr 21</t>
  </si>
  <si>
    <t>Mes de juny extra Sr 22</t>
  </si>
  <si>
    <t>Mes de juny extra Sr 23</t>
  </si>
  <si>
    <t>Mes de juny extra Sr 24</t>
  </si>
  <si>
    <t>Mes de juny extra Sr 25</t>
  </si>
  <si>
    <t>Mes de juny extra Sr 26</t>
  </si>
  <si>
    <t>Mes de juny extra Sr 27</t>
  </si>
  <si>
    <t>Mes de juny extra Sr 28</t>
  </si>
  <si>
    <t>Mes de juny extra Sr 29</t>
  </si>
  <si>
    <t>Mes de juny extra Sr 30</t>
  </si>
  <si>
    <t>Mes de juny extra Sr 31</t>
  </si>
  <si>
    <t>Mes de juny extra Sr 32</t>
  </si>
  <si>
    <t>Mes de juny extra Sr 33</t>
  </si>
  <si>
    <t>Mes de juny extra Sr 34</t>
  </si>
  <si>
    <t>Mes de juny extra Sr 35</t>
  </si>
  <si>
    <t>Mes de juny extra Sr 36</t>
  </si>
  <si>
    <t>Mes de juny extra Sr 37</t>
  </si>
  <si>
    <t>Mes de juny extra Sr 38</t>
  </si>
  <si>
    <t>Mes de juny extra Sr 39</t>
  </si>
  <si>
    <t>Mes de juny extra Sr 40</t>
  </si>
  <si>
    <t>Mes de juliol Sr 1</t>
  </si>
  <si>
    <t>Mes de juliol Sr 2</t>
  </si>
  <si>
    <t>Mes de juliol Sr 3</t>
  </si>
  <si>
    <t>Mes de juliol Sr 4</t>
  </si>
  <si>
    <t>Mes de juliol Sr 5</t>
  </si>
  <si>
    <t>Mes de juliol Sr 6</t>
  </si>
  <si>
    <t>Mes de juliol Sr 7</t>
  </si>
  <si>
    <t>Mes de juliol Sr 8</t>
  </si>
  <si>
    <t>Mes de juliol Sr 9</t>
  </si>
  <si>
    <t>Mes de juliol Sr 10</t>
  </si>
  <si>
    <t>Mes de juliol Sr 11</t>
  </si>
  <si>
    <t>Mes de juliol Sr 12</t>
  </si>
  <si>
    <t>Mes de juliol Sr 13</t>
  </si>
  <si>
    <t>Mes de juliol Sr 14</t>
  </si>
  <si>
    <t>Mes de juliol Sr 15</t>
  </si>
  <si>
    <t>Mes de juliol Sr 16</t>
  </si>
  <si>
    <t>Mes de juliol Sr 17</t>
  </si>
  <si>
    <t>Mes de juliol Sr 18</t>
  </si>
  <si>
    <t>Mes de juliol Sr 19</t>
  </si>
  <si>
    <t>Mes de juliol Sr 20</t>
  </si>
  <si>
    <t>Mes de juliol Sr 21</t>
  </si>
  <si>
    <t>Mes de juliol Sr 22</t>
  </si>
  <si>
    <t>Mes de juliol Sr 23</t>
  </si>
  <si>
    <t>Mes de juliol Sr 24</t>
  </si>
  <si>
    <t>Mes de juliol Sr 25</t>
  </si>
  <si>
    <t>Mes de juliol Sr 26</t>
  </si>
  <si>
    <t>Mes de juliol Sr 27</t>
  </si>
  <si>
    <t>Mes de juliol Sr 28</t>
  </si>
  <si>
    <t>Mes de juliol Sr 29</t>
  </si>
  <si>
    <t>Mes de juliol Sr 30</t>
  </si>
  <si>
    <t>Mes de juliol Sr 31</t>
  </si>
  <si>
    <t>Mes de juliol Sr 32</t>
  </si>
  <si>
    <t>Mes de juliol Sr 33</t>
  </si>
  <si>
    <t>Mes de juliol Sr 34</t>
  </si>
  <si>
    <t>Mes de juliol Sr 35</t>
  </si>
  <si>
    <t>Mes de juliol Sr 36</t>
  </si>
  <si>
    <t>Mes de juliol Sr 37</t>
  </si>
  <si>
    <t>Mes de juliol Sr 38</t>
  </si>
  <si>
    <t>Mes de juliol Sr 39</t>
  </si>
  <si>
    <t>Mes de juliol Sr 40</t>
  </si>
  <si>
    <t>Mes de agost Sr 1</t>
  </si>
  <si>
    <t>Mes de agost Sr 2</t>
  </si>
  <si>
    <t>Mes de agost Sr 3</t>
  </si>
  <si>
    <t>Mes de agost Sr 4</t>
  </si>
  <si>
    <t>Mes de agost Sr 5</t>
  </si>
  <si>
    <t>Mes de agost Sr 6</t>
  </si>
  <si>
    <t>Mes de agost Sr 7</t>
  </si>
  <si>
    <t>Mes de agost Sr 8</t>
  </si>
  <si>
    <t>Mes de agost Sr 9</t>
  </si>
  <si>
    <t>Mes de agost Sr 10</t>
  </si>
  <si>
    <t>Mes de agost Sr 11</t>
  </si>
  <si>
    <t>Mes de agost Sr 12</t>
  </si>
  <si>
    <t>Mes de agost Sr 13</t>
  </si>
  <si>
    <t>Mes de agost Sr 14</t>
  </si>
  <si>
    <t>Mes de agost Sr 15</t>
  </si>
  <si>
    <t>Mes de agost Sr 16</t>
  </si>
  <si>
    <t>Mes de agost Sr 17</t>
  </si>
  <si>
    <t>Mes de agost Sr 18</t>
  </si>
  <si>
    <t>Mes de agost Sr 19</t>
  </si>
  <si>
    <t>Mes de agost Sr 20</t>
  </si>
  <si>
    <t>Mes de agost Sr 21</t>
  </si>
  <si>
    <t>Mes de agost Sr 22</t>
  </si>
  <si>
    <t>Mes de agost Sr 23</t>
  </si>
  <si>
    <t>Mes de agost Sr 24</t>
  </si>
  <si>
    <t>Mes de agost Sr 25</t>
  </si>
  <si>
    <t>Mes de agost Sr 26</t>
  </si>
  <si>
    <t>Mes de agost Sr 27</t>
  </si>
  <si>
    <t>Mes de agost Sr 28</t>
  </si>
  <si>
    <t>Mes de agost Sr 29</t>
  </si>
  <si>
    <t>Mes de agost Sr 30</t>
  </si>
  <si>
    <t>Mes de agost Sr 31</t>
  </si>
  <si>
    <t>Mes de agost Sr 32</t>
  </si>
  <si>
    <t>Mes de agost Sr 33</t>
  </si>
  <si>
    <t>Mes de agost Sr 34</t>
  </si>
  <si>
    <t>Mes de agost Sr 35</t>
  </si>
  <si>
    <t>Mes de agost Sr 36</t>
  </si>
  <si>
    <t>Mes de agost Sr 37</t>
  </si>
  <si>
    <t>Mes de agost Sr 38</t>
  </si>
  <si>
    <t>Mes de agost Sr 39</t>
  </si>
  <si>
    <t>Mes de agost Sr 40</t>
  </si>
  <si>
    <t>Mes de setembre Sr 1</t>
  </si>
  <si>
    <t>Mes de setembre Sr 2</t>
  </si>
  <si>
    <t>Mes de setembre Sr 3</t>
  </si>
  <si>
    <t>Mes de setembre Sr 4</t>
  </si>
  <si>
    <t>Mes de setembre Sr 5</t>
  </si>
  <si>
    <t>Mes de setembre Sr 6</t>
  </si>
  <si>
    <t>Mes de setembre Sr 7</t>
  </si>
  <si>
    <t>Mes de setembre Sr 8</t>
  </si>
  <si>
    <t>Mes de setembre Sr 9</t>
  </si>
  <si>
    <t>Mes de setembre Sr 10</t>
  </si>
  <si>
    <t>Mes de setembre Sr 11</t>
  </si>
  <si>
    <t>Mes de setembre Sr 12</t>
  </si>
  <si>
    <t>Mes de setembre Sr 13</t>
  </si>
  <si>
    <t>Mes de setembre Sr 14</t>
  </si>
  <si>
    <t>Mes de setembre Sr 15</t>
  </si>
  <si>
    <t>Mes de setembre Sr 16</t>
  </si>
  <si>
    <t>Mes de setembre Sr 17</t>
  </si>
  <si>
    <t>Mes de setembre Sr 18</t>
  </si>
  <si>
    <t>Mes de setembre Sr 19</t>
  </si>
  <si>
    <t>Mes de setembre Sr 20</t>
  </si>
  <si>
    <t>Mes de setembre Sr 21</t>
  </si>
  <si>
    <t>Mes de setembre Sr 22</t>
  </si>
  <si>
    <t>Mes de setembre Sr 23</t>
  </si>
  <si>
    <t>Mes de setembre Sr 24</t>
  </si>
  <si>
    <t>Mes de setembre Sr 25</t>
  </si>
  <si>
    <t>Mes de setembre Sr 26</t>
  </si>
  <si>
    <t>Mes de setembre Sr 27</t>
  </si>
  <si>
    <t>Mes de setembre Sr 28</t>
  </si>
  <si>
    <t>Mes de setembre Sr 29</t>
  </si>
  <si>
    <t>Mes de setembre Sr 30</t>
  </si>
  <si>
    <t>Mes de setembre Sr 31</t>
  </si>
  <si>
    <t>Mes de setembre Sr 32</t>
  </si>
  <si>
    <t>Mes de setembre Sr 33</t>
  </si>
  <si>
    <t>Mes de setembre Sr 34</t>
  </si>
  <si>
    <t>Mes de setembre Sr 35</t>
  </si>
  <si>
    <t>Mes de setembre Sr 36</t>
  </si>
  <si>
    <t>Mes de setembre Sr 37</t>
  </si>
  <si>
    <t>Mes de setembre Sr 38</t>
  </si>
  <si>
    <t>Mes de setembre Sr 39</t>
  </si>
  <si>
    <t>Mes de setembre Sr 40</t>
  </si>
  <si>
    <t>Mes de octubre Sr 1</t>
  </si>
  <si>
    <t>Mes de octubre Sr 2</t>
  </si>
  <si>
    <t>Mes de octubre Sr 3</t>
  </si>
  <si>
    <t>Mes de octubre Sr 4</t>
  </si>
  <si>
    <t>Mes de octubre Sr 5</t>
  </si>
  <si>
    <t>Mes de octubre Sr 6</t>
  </si>
  <si>
    <t>Mes de octubre Sr 7</t>
  </si>
  <si>
    <t>Mes de octubre Sr 8</t>
  </si>
  <si>
    <t>Mes de octubre Sr 9</t>
  </si>
  <si>
    <t>Mes de octubre Sr 10</t>
  </si>
  <si>
    <t>Mes de octubre Sr 11</t>
  </si>
  <si>
    <t>Mes de octubre Sr 12</t>
  </si>
  <si>
    <t>Mes de octubre Sr 13</t>
  </si>
  <si>
    <t>Mes de octubre Sr 14</t>
  </si>
  <si>
    <t>Mes de octubre Sr 15</t>
  </si>
  <si>
    <t>Mes de octubre Sr 16</t>
  </si>
  <si>
    <t>Mes de octubre Sr 17</t>
  </si>
  <si>
    <t>Mes de octubre Sr 18</t>
  </si>
  <si>
    <t>Mes de octubre Sr 19</t>
  </si>
  <si>
    <t>Mes de octubre Sr 20</t>
  </si>
  <si>
    <t>Mes de octubre Sr 21</t>
  </si>
  <si>
    <t>Mes de octubre Sr 22</t>
  </si>
  <si>
    <t>Mes de octubre Sr 23</t>
  </si>
  <si>
    <t>Mes de octubre Sr 24</t>
  </si>
  <si>
    <t>Mes de octubre Sr 25</t>
  </si>
  <si>
    <t>Mes de octubre Sr 26</t>
  </si>
  <si>
    <t>Mes de octubre Sr 27</t>
  </si>
  <si>
    <t>Mes de octubre Sr 28</t>
  </si>
  <si>
    <t>Mes de octubre Sr 29</t>
  </si>
  <si>
    <t>Mes de octubre Sr 30</t>
  </si>
  <si>
    <t>Mes de octubre Sr 31</t>
  </si>
  <si>
    <t>Mes de octubre Sr 32</t>
  </si>
  <si>
    <t>Mes de octubre Sr 33</t>
  </si>
  <si>
    <t>Mes de octubre Sr 34</t>
  </si>
  <si>
    <t>Mes de octubre Sr 35</t>
  </si>
  <si>
    <t>Mes de octubre Sr 36</t>
  </si>
  <si>
    <t>Mes de octubre Sr 37</t>
  </si>
  <si>
    <t>Mes de octubre Sr 38</t>
  </si>
  <si>
    <t>Mes de octubre Sr 39</t>
  </si>
  <si>
    <t>Mes de octubre Sr 40</t>
  </si>
  <si>
    <t>Mes de novembre Sr 1</t>
  </si>
  <si>
    <t>Mes de novembre Sr 2</t>
  </si>
  <si>
    <t>Mes de novembre Sr 3</t>
  </si>
  <si>
    <t>Mes de novembre Sr 4</t>
  </si>
  <si>
    <t>Mes de novembre Sr 5</t>
  </si>
  <si>
    <t>Mes de novembre Sr 6</t>
  </si>
  <si>
    <t>Mes de novembre Sr 7</t>
  </si>
  <si>
    <t>Mes de novembre Sr 8</t>
  </si>
  <si>
    <t>Mes de novembre Sr 9</t>
  </si>
  <si>
    <t>Mes de novembre Sr 10</t>
  </si>
  <si>
    <t>Mes de novembre Sr 11</t>
  </si>
  <si>
    <t>Mes de novembre Sr 12</t>
  </si>
  <si>
    <t>Mes de novembre Sr 13</t>
  </si>
  <si>
    <t>Mes de novembre Sr 14</t>
  </si>
  <si>
    <t>Mes de novembre Sr 15</t>
  </si>
  <si>
    <t>Mes de novembre Sr 16</t>
  </si>
  <si>
    <t>Mes de novembre Sr 17</t>
  </si>
  <si>
    <t>Mes de novembre Sr 18</t>
  </si>
  <si>
    <t>Mes de novembre Sr 19</t>
  </si>
  <si>
    <t>Mes de novembre Sr 20</t>
  </si>
  <si>
    <t>Mes de novembre Sr 21</t>
  </si>
  <si>
    <t>Mes de novembre Sr 22</t>
  </si>
  <si>
    <t>Mes de novembre Sr 23</t>
  </si>
  <si>
    <t>Mes de novembre Sr 24</t>
  </si>
  <si>
    <t>Mes de novembre Sr 25</t>
  </si>
  <si>
    <t>Mes de novembre Sr 26</t>
  </si>
  <si>
    <t>Mes de novembre Sr 27</t>
  </si>
  <si>
    <t>Mes de novembre Sr 28</t>
  </si>
  <si>
    <t>Mes de novembre Sr 29</t>
  </si>
  <si>
    <t>Mes de novembre Sr 30</t>
  </si>
  <si>
    <t>Mes de novembre Sr 31</t>
  </si>
  <si>
    <t>Mes de novembre Sr 32</t>
  </si>
  <si>
    <t>Mes de novembre Sr 33</t>
  </si>
  <si>
    <t>Mes de novembre Sr 34</t>
  </si>
  <si>
    <t>Mes de novembre Sr 35</t>
  </si>
  <si>
    <t>Mes de novembre Sr 36</t>
  </si>
  <si>
    <t>Mes de novembre Sr 37</t>
  </si>
  <si>
    <t>Mes de novembre Sr 38</t>
  </si>
  <si>
    <t>Mes de novembre Sr 39</t>
  </si>
  <si>
    <t>Mes de novembre Sr 40</t>
  </si>
  <si>
    <t>Mes de desembre Sr 1</t>
  </si>
  <si>
    <t>Mes de desembre Sr 2</t>
  </si>
  <si>
    <t>Mes de desembre Sr 3</t>
  </si>
  <si>
    <t>Mes de desembre Sr 4</t>
  </si>
  <si>
    <t>Mes de desembre Sr 5</t>
  </si>
  <si>
    <t>Mes de desembre Sr 6</t>
  </si>
  <si>
    <t>Mes de desembre Sr 7</t>
  </si>
  <si>
    <t>Mes de desembre Sr 8</t>
  </si>
  <si>
    <t>Mes de desembre Sr 9</t>
  </si>
  <si>
    <t>Mes de desembre Sr 10</t>
  </si>
  <si>
    <t>Mes de desembre Sr 11</t>
  </si>
  <si>
    <t>Mes de desembre Sr 12</t>
  </si>
  <si>
    <t>Mes de desembre Sr 13</t>
  </si>
  <si>
    <t>Mes de desembre Sr 14</t>
  </si>
  <si>
    <t>Mes de desembre Sr 15</t>
  </si>
  <si>
    <t>Mes de desembre Sr 16</t>
  </si>
  <si>
    <t>Mes de desembre Sr 17</t>
  </si>
  <si>
    <t>Mes de desembre Sr 18</t>
  </si>
  <si>
    <t>Mes de desembre Sr 19</t>
  </si>
  <si>
    <t>Mes de desembre Sr 20</t>
  </si>
  <si>
    <t>Mes de desembre Sr 21</t>
  </si>
  <si>
    <t>Mes de desembre Sr 22</t>
  </si>
  <si>
    <t>Mes de desembre Sr 23</t>
  </si>
  <si>
    <t>Mes de desembre Sr 24</t>
  </si>
  <si>
    <t>Mes de desembre Sr 25</t>
  </si>
  <si>
    <t>Mes de desembre Sr 26</t>
  </si>
  <si>
    <t>Mes de desembre Sr 27</t>
  </si>
  <si>
    <t>Mes de desembre Sr 28</t>
  </si>
  <si>
    <t>Mes de desembre Sr 29</t>
  </si>
  <si>
    <t>Mes de desembre Sr 30</t>
  </si>
  <si>
    <t>Mes de desembre Sr 31</t>
  </si>
  <si>
    <t>Mes de desembre Sr 32</t>
  </si>
  <si>
    <t>Mes de desembre Sr 33</t>
  </si>
  <si>
    <t>Mes de desembre Sr 34</t>
  </si>
  <si>
    <t>Mes de desembre Sr 35</t>
  </si>
  <si>
    <t>Mes de desembre Sr 36</t>
  </si>
  <si>
    <t>Mes de desembre Sr 37</t>
  </si>
  <si>
    <t>Mes de desembre Sr 38</t>
  </si>
  <si>
    <t>Mes de desembre Sr 39</t>
  </si>
  <si>
    <t>Mes de desembre Sr 40</t>
  </si>
  <si>
    <t>Mes de desembre extra Sr 1</t>
  </si>
  <si>
    <t>Mes de desembre extra Sr 2</t>
  </si>
  <si>
    <t>Mes de desembre extra Sr 3</t>
  </si>
  <si>
    <t>Mes de desembre extra Sr 4</t>
  </si>
  <si>
    <t>Mes de desembre extra Sr 5</t>
  </si>
  <si>
    <t>Mes de desembre extra Sr 6</t>
  </si>
  <si>
    <t>Mes de desembre extra Sr 7</t>
  </si>
  <si>
    <t>Mes de desembre extra Sr 8</t>
  </si>
  <si>
    <t>Mes de desembre extra Sr 9</t>
  </si>
  <si>
    <t>Mes de desembre extra Sr 10</t>
  </si>
  <si>
    <t>Mes de desembre extra Sr 11</t>
  </si>
  <si>
    <t>Mes de desembre extra Sr 12</t>
  </si>
  <si>
    <t>Mes de desembre extra Sr 13</t>
  </si>
  <si>
    <t>Mes de desembre extra Sr 14</t>
  </si>
  <si>
    <t>Mes de desembre extra Sr 15</t>
  </si>
  <si>
    <t>Mes de desembre extra Sr 16</t>
  </si>
  <si>
    <t>Mes de desembre extra Sr 17</t>
  </si>
  <si>
    <t>Mes de desembre extra Sr 18</t>
  </si>
  <si>
    <t>Mes de desembre extra Sr 19</t>
  </si>
  <si>
    <t>Mes de desembre extra Sr 20</t>
  </si>
  <si>
    <t>Mes de desembre extra Sr 21</t>
  </si>
  <si>
    <t>Mes de desembre extra Sr 22</t>
  </si>
  <si>
    <t>Mes de desembre extra Sr 23</t>
  </si>
  <si>
    <t>Mes de desembre extra Sr 24</t>
  </si>
  <si>
    <t>Mes de desembre extra Sr 25</t>
  </si>
  <si>
    <t>Mes de desembre extra Sr 26</t>
  </si>
  <si>
    <t>Mes de desembre extra Sr 27</t>
  </si>
  <si>
    <t>Mes de desembre extra Sr 28</t>
  </si>
  <si>
    <t>Mes de desembre extra Sr 29</t>
  </si>
  <si>
    <t>Mes de desembre extra Sr 30</t>
  </si>
  <si>
    <t>Mes de desembre extra Sr 31</t>
  </si>
  <si>
    <t>Mes de desembre extra Sr 32</t>
  </si>
  <si>
    <t>Mes de desembre extra Sr 33</t>
  </si>
  <si>
    <t>Mes de desembre extra Sr 34</t>
  </si>
  <si>
    <t>Mes de desembre extra Sr 35</t>
  </si>
  <si>
    <t>Mes de desembre extra Sr 36</t>
  </si>
  <si>
    <t>Mes de desembre extra Sr 37</t>
  </si>
  <si>
    <t>Mes de desembre extra Sr 38</t>
  </si>
  <si>
    <t>Mes de desembre extra Sr 39</t>
  </si>
  <si>
    <t>Mes de desembre extra Sr 40</t>
  </si>
  <si>
    <t>l</t>
  </si>
  <si>
    <t>( 1 - nivell de confiança)</t>
  </si>
  <si>
    <t>% EE/ET</t>
  </si>
  <si>
    <t>Manual regularitat TC</t>
  </si>
  <si>
    <t>Risc inherent</t>
  </si>
  <si>
    <t>Error Tolerable (ET)</t>
  </si>
  <si>
    <t>EE / ET</t>
  </si>
  <si>
    <t xml:space="preserve">RA = </t>
  </si>
  <si>
    <t>RA</t>
  </si>
  <si>
    <t>RD =</t>
  </si>
  <si>
    <t xml:space="preserve"> ----------- =</t>
  </si>
  <si>
    <t xml:space="preserve"> --------- =</t>
  </si>
  <si>
    <t xml:space="preserve"> --&gt;</t>
  </si>
  <si>
    <t>RI x RC</t>
  </si>
  <si>
    <t xml:space="preserve">NC = </t>
  </si>
  <si>
    <t xml:space="preserve"> (1- RD) =</t>
  </si>
  <si>
    <t xml:space="preserve"> (1- 0,42) =</t>
  </si>
  <si>
    <t>Risc de detecció</t>
  </si>
  <si>
    <t>Nòmines 2019</t>
  </si>
  <si>
    <t>n =</t>
  </si>
  <si>
    <t>x</t>
  </si>
  <si>
    <t>---------- =</t>
  </si>
  <si>
    <t>------------- =</t>
  </si>
  <si>
    <t>Interval =</t>
  </si>
  <si>
    <t>Document</t>
  </si>
  <si>
    <t>U.M selecc</t>
  </si>
  <si>
    <t>Items</t>
  </si>
  <si>
    <t>Import a revisar</t>
  </si>
  <si>
    <t xml:space="preserve">Import </t>
  </si>
  <si>
    <t>Verificat</t>
  </si>
  <si>
    <t>Diferencies</t>
  </si>
  <si>
    <t>% Error</t>
  </si>
  <si>
    <t>Interval</t>
  </si>
  <si>
    <t>error projectat</t>
  </si>
  <si>
    <t>X</t>
  </si>
  <si>
    <t xml:space="preserve"> = </t>
  </si>
  <si>
    <t>Interval de mostreig</t>
  </si>
  <si>
    <r>
      <t xml:space="preserve">Risc de precisió basica         =        interval x 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 xml:space="preserve"> 0 =</t>
    </r>
  </si>
  <si>
    <t>l =</t>
  </si>
  <si>
    <t>Errors</t>
  </si>
  <si>
    <t>(i-nc) = 25%</t>
  </si>
  <si>
    <r>
      <t>increment</t>
    </r>
    <r>
      <rPr>
        <sz val="10"/>
        <rFont val="Symbol"/>
        <family val="1"/>
        <charset val="2"/>
      </rPr>
      <t xml:space="preserve"> </t>
    </r>
    <r>
      <rPr>
        <b/>
        <sz val="10"/>
        <rFont val="Symbol"/>
        <family val="1"/>
        <charset val="2"/>
      </rPr>
      <t>l</t>
    </r>
  </si>
  <si>
    <r>
      <rPr>
        <b/>
        <sz val="10"/>
        <rFont val="Segoe UI"/>
        <family val="2"/>
      </rPr>
      <t xml:space="preserve">increment </t>
    </r>
    <r>
      <rPr>
        <b/>
        <sz val="10"/>
        <rFont val="Symbol"/>
        <family val="1"/>
        <charset val="2"/>
      </rPr>
      <t>l</t>
    </r>
  </si>
  <si>
    <t>error projectat elements &lt; interval</t>
  </si>
  <si>
    <t>--</t>
  </si>
  <si>
    <t>Estimació error màxim:</t>
  </si>
  <si>
    <t>Import projectat</t>
  </si>
  <si>
    <t>Risc de precisió bàsica</t>
  </si>
  <si>
    <r>
      <t xml:space="preserve">l </t>
    </r>
    <r>
      <rPr>
        <sz val="9"/>
        <rFont val="Segoe UI"/>
        <family val="2"/>
      </rPr>
      <t>0</t>
    </r>
  </si>
  <si>
    <t>Error projectat elements menors a l'interval</t>
  </si>
  <si>
    <t>Total</t>
  </si>
  <si>
    <t>Acceptem la prova ?</t>
  </si>
  <si>
    <t>Estimació simplificada</t>
  </si>
  <si>
    <t>Errors de la mostra</t>
  </si>
  <si>
    <t>Mostra</t>
  </si>
  <si>
    <t>% error</t>
  </si>
  <si>
    <t>Població</t>
  </si>
  <si>
    <t>Errors estimats de la població</t>
  </si>
  <si>
    <t>------------------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</si>
</sst>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P_t_s_-;\-* #,##0.00\ _P_t_s_-;_-* &quot;-&quot;??\ _P_t_s_-;_-@_-"/>
    <numFmt numFmtId="165" formatCode="#,##0.00000000"/>
    <numFmt numFmtId="166" formatCode="0.0%"/>
    <numFmt numFmtId="167" formatCode="_-* #,##0_-;\-* #,##0_-;_-* &quot;-&quot;??_-;_-@_-"/>
    <numFmt numFmtId="168" formatCode="_-* #,##0\ _P_t_s_-;\-* #,##0\ _P_t_s_-;_-* &quot;-&quot;??\ _P_t_s_-;_-@_-"/>
    <numFmt numFmtId="172" formatCode="_-* #,##0\ &quot;€&quot;_-;\-* #,##0\ &quot;€&quot;_-;_-* &quot;-&quot;??\ &quot;€&quot;_-;_-@_-"/>
  </numFmts>
  <fonts count="22"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12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2"/>
      <color theme="1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i/>
      <u/>
      <sz val="12"/>
      <name val="Segoe UI"/>
      <family val="2"/>
    </font>
    <font>
      <b/>
      <sz val="12"/>
      <color indexed="9"/>
      <name val="Segoe UI"/>
      <family val="2"/>
    </font>
    <font>
      <sz val="8"/>
      <name val="Segoe UI"/>
      <family val="2"/>
    </font>
    <font>
      <b/>
      <sz val="10"/>
      <name val="Arial"/>
      <family val="2"/>
    </font>
    <font>
      <b/>
      <sz val="12"/>
      <color theme="1"/>
      <name val="Symbol"/>
      <family val="1"/>
      <charset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sz val="10"/>
      <name val="Sego ui"/>
    </font>
    <font>
      <b/>
      <sz val="10"/>
      <name val="Symbol"/>
      <family val="2"/>
      <charset val="2"/>
    </font>
    <font>
      <b/>
      <sz val="12"/>
      <name val="Symbol"/>
      <family val="1"/>
      <charset val="2"/>
    </font>
    <font>
      <sz val="9"/>
      <name val="Segoe UI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4" fillId="5" borderId="23" xfId="0" applyFont="1" applyFill="1" applyBorder="1"/>
    <xf numFmtId="9" fontId="4" fillId="4" borderId="13" xfId="0" applyNumberFormat="1" applyFont="1" applyFill="1" applyBorder="1" applyAlignment="1">
      <alignment horizontal="center"/>
    </xf>
    <xf numFmtId="9" fontId="4" fillId="4" borderId="14" xfId="0" applyNumberFormat="1" applyFont="1" applyFill="1" applyBorder="1" applyAlignment="1">
      <alignment horizontal="center"/>
    </xf>
    <xf numFmtId="9" fontId="4" fillId="4" borderId="15" xfId="0" applyNumberFormat="1" applyFont="1" applyFill="1" applyBorder="1" applyAlignment="1">
      <alignment horizontal="center"/>
    </xf>
    <xf numFmtId="9" fontId="4" fillId="5" borderId="24" xfId="0" applyNumberFormat="1" applyFont="1" applyFill="1" applyBorder="1"/>
    <xf numFmtId="0" fontId="4" fillId="0" borderId="21" xfId="0" applyFont="1" applyBorder="1"/>
    <xf numFmtId="0" fontId="4" fillId="0" borderId="0" xfId="0" applyFont="1"/>
    <xf numFmtId="0" fontId="4" fillId="0" borderId="22" xfId="0" applyFont="1" applyBorder="1"/>
    <xf numFmtId="9" fontId="4" fillId="5" borderId="23" xfId="0" applyNumberFormat="1" applyFont="1" applyFill="1" applyBorder="1"/>
    <xf numFmtId="0" fontId="4" fillId="0" borderId="16" xfId="0" applyFont="1" applyBorder="1"/>
    <xf numFmtId="0" fontId="4" fillId="0" borderId="12" xfId="0" applyFont="1" applyBorder="1"/>
    <xf numFmtId="0" fontId="4" fillId="0" borderId="17" xfId="0" applyFont="1" applyBorder="1"/>
    <xf numFmtId="0" fontId="4" fillId="7" borderId="0" xfId="0" applyFont="1" applyFill="1"/>
    <xf numFmtId="0" fontId="4" fillId="7" borderId="12" xfId="0" applyFont="1" applyFill="1" applyBorder="1"/>
    <xf numFmtId="0" fontId="4" fillId="7" borderId="21" xfId="0" applyFont="1" applyFill="1" applyBorder="1"/>
    <xf numFmtId="0" fontId="4" fillId="7" borderId="22" xfId="0" applyFont="1" applyFill="1" applyBorder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3" xfId="0" applyFont="1" applyBorder="1"/>
    <xf numFmtId="0" fontId="9" fillId="0" borderId="14" xfId="0" applyFont="1" applyBorder="1"/>
    <xf numFmtId="0" fontId="8" fillId="0" borderId="14" xfId="0" applyFont="1" applyBorder="1"/>
    <xf numFmtId="0" fontId="4" fillId="6" borderId="13" xfId="0" applyFont="1" applyFill="1" applyBorder="1"/>
    <xf numFmtId="0" fontId="7" fillId="6" borderId="14" xfId="0" applyFont="1" applyFill="1" applyBorder="1"/>
    <xf numFmtId="0" fontId="7" fillId="6" borderId="15" xfId="0" applyFont="1" applyFill="1" applyBorder="1"/>
    <xf numFmtId="0" fontId="4" fillId="0" borderId="13" xfId="0" applyFont="1" applyBorder="1"/>
    <xf numFmtId="9" fontId="4" fillId="0" borderId="15" xfId="0" applyNumberFormat="1" applyFont="1" applyBorder="1"/>
    <xf numFmtId="0" fontId="9" fillId="0" borderId="16" xfId="0" applyFont="1" applyBorder="1"/>
    <xf numFmtId="0" fontId="9" fillId="0" borderId="12" xfId="0" applyFont="1" applyBorder="1"/>
    <xf numFmtId="0" fontId="8" fillId="0" borderId="12" xfId="0" applyFont="1" applyBorder="1"/>
    <xf numFmtId="0" fontId="4" fillId="0" borderId="18" xfId="0" applyFont="1" applyBorder="1"/>
    <xf numFmtId="0" fontId="4" fillId="0" borderId="19" xfId="0" applyFont="1" applyBorder="1"/>
    <xf numFmtId="9" fontId="4" fillId="0" borderId="20" xfId="0" applyNumberFormat="1" applyFont="1" applyBorder="1"/>
    <xf numFmtId="9" fontId="4" fillId="0" borderId="22" xfId="0" applyNumberFormat="1" applyFont="1" applyBorder="1"/>
    <xf numFmtId="0" fontId="4" fillId="0" borderId="19" xfId="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9" fillId="0" borderId="0" xfId="0" applyNumberFormat="1" applyFont="1"/>
    <xf numFmtId="9" fontId="4" fillId="0" borderId="17" xfId="0" applyNumberFormat="1" applyFont="1" applyBorder="1"/>
    <xf numFmtId="0" fontId="4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 horizontal="center"/>
    </xf>
    <xf numFmtId="9" fontId="4" fillId="0" borderId="12" xfId="3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2" fontId="4" fillId="0" borderId="15" xfId="0" applyNumberFormat="1" applyFont="1" applyBorder="1"/>
    <xf numFmtId="4" fontId="8" fillId="0" borderId="0" xfId="0" applyNumberFormat="1" applyFont="1"/>
    <xf numFmtId="10" fontId="8" fillId="0" borderId="0" xfId="3" applyNumberFormat="1" applyFont="1"/>
    <xf numFmtId="166" fontId="8" fillId="0" borderId="0" xfId="3" applyNumberFormat="1" applyFont="1"/>
    <xf numFmtId="10" fontId="8" fillId="0" borderId="0" xfId="0" applyNumberFormat="1" applyFont="1"/>
    <xf numFmtId="9" fontId="8" fillId="0" borderId="0" xfId="3" applyFont="1"/>
    <xf numFmtId="0" fontId="4" fillId="0" borderId="8" xfId="0" applyFont="1" applyBorder="1"/>
    <xf numFmtId="0" fontId="4" fillId="0" borderId="25" xfId="0" applyFont="1" applyBorder="1"/>
    <xf numFmtId="0" fontId="4" fillId="0" borderId="25" xfId="0" applyFont="1" applyBorder="1" applyAlignment="1">
      <alignment horizontal="center"/>
    </xf>
    <xf numFmtId="0" fontId="4" fillId="0" borderId="9" xfId="0" applyFont="1" applyBorder="1"/>
    <xf numFmtId="0" fontId="4" fillId="0" borderId="26" xfId="0" applyFont="1" applyBorder="1" applyAlignment="1">
      <alignment horizontal="center"/>
    </xf>
    <xf numFmtId="167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10" xfId="0" applyFont="1" applyBorder="1"/>
    <xf numFmtId="0" fontId="4" fillId="0" borderId="28" xfId="0" applyFont="1" applyBorder="1"/>
    <xf numFmtId="167" fontId="4" fillId="0" borderId="28" xfId="1" applyNumberFormat="1" applyFont="1" applyBorder="1" applyAlignment="1">
      <alignment vertical="center"/>
    </xf>
    <xf numFmtId="0" fontId="4" fillId="0" borderId="11" xfId="0" applyFont="1" applyBorder="1"/>
    <xf numFmtId="10" fontId="4" fillId="0" borderId="28" xfId="3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168" fontId="4" fillId="0" borderId="27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" fontId="6" fillId="0" borderId="4" xfId="0" applyNumberFormat="1" applyFont="1" applyBorder="1"/>
    <xf numFmtId="165" fontId="6" fillId="0" borderId="4" xfId="0" applyNumberFormat="1" applyFont="1" applyBorder="1"/>
    <xf numFmtId="0" fontId="5" fillId="0" borderId="5" xfId="0" applyFont="1" applyBorder="1" applyAlignment="1">
      <alignment wrapText="1"/>
    </xf>
    <xf numFmtId="4" fontId="5" fillId="0" borderId="7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1" applyFont="1"/>
    <xf numFmtId="4" fontId="5" fillId="0" borderId="0" xfId="0" applyNumberFormat="1" applyFont="1" applyAlignment="1">
      <alignment horizontal="right"/>
    </xf>
    <xf numFmtId="4" fontId="5" fillId="0" borderId="6" xfId="0" applyNumberFormat="1" applyFont="1" applyBorder="1"/>
    <xf numFmtId="0" fontId="5" fillId="0" borderId="2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0" fillId="0" borderId="0" xfId="0" applyNumberFormat="1"/>
    <xf numFmtId="10" fontId="0" fillId="0" borderId="0" xfId="3" applyNumberFormat="1" applyFont="1"/>
    <xf numFmtId="0" fontId="0" fillId="0" borderId="3" xfId="0" applyBorder="1"/>
    <xf numFmtId="4" fontId="0" fillId="0" borderId="4" xfId="0" applyNumberFormat="1" applyBorder="1"/>
    <xf numFmtId="0" fontId="13" fillId="0" borderId="2" xfId="0" applyFont="1" applyBorder="1"/>
    <xf numFmtId="0" fontId="13" fillId="0" borderId="3" xfId="0" applyFont="1" applyBorder="1"/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4" xfId="0" applyNumberFormat="1" applyFont="1" applyBorder="1"/>
    <xf numFmtId="4" fontId="13" fillId="0" borderId="3" xfId="0" applyNumberFormat="1" applyFont="1" applyBorder="1"/>
    <xf numFmtId="4" fontId="5" fillId="8" borderId="0" xfId="0" applyNumberFormat="1" applyFont="1" applyFill="1"/>
    <xf numFmtId="0" fontId="14" fillId="3" borderId="6" xfId="0" applyFont="1" applyFill="1" applyBorder="1" applyAlignment="1">
      <alignment horizontal="center"/>
    </xf>
    <xf numFmtId="2" fontId="0" fillId="0" borderId="0" xfId="0" applyNumberFormat="1"/>
    <xf numFmtId="0" fontId="17" fillId="0" borderId="0" xfId="0" applyFont="1"/>
    <xf numFmtId="4" fontId="18" fillId="0" borderId="7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wrapText="1"/>
    </xf>
    <xf numFmtId="4" fontId="5" fillId="0" borderId="0" xfId="0" quotePrefix="1" applyNumberFormat="1" applyFont="1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0" fontId="19" fillId="0" borderId="2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3" fillId="0" borderId="0" xfId="0" applyFont="1"/>
    <xf numFmtId="0" fontId="21" fillId="0" borderId="0" xfId="0" applyFont="1"/>
    <xf numFmtId="10" fontId="0" fillId="0" borderId="4" xfId="3" applyNumberFormat="1" applyFont="1" applyBorder="1"/>
    <xf numFmtId="0" fontId="15" fillId="0" borderId="18" xfId="0" applyFont="1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/>
    <xf numFmtId="9" fontId="17" fillId="0" borderId="12" xfId="0" applyNumberFormat="1" applyFont="1" applyBorder="1"/>
    <xf numFmtId="0" fontId="1" fillId="0" borderId="17" xfId="0" applyFont="1" applyBorder="1"/>
    <xf numFmtId="0" fontId="17" fillId="0" borderId="21" xfId="0" applyFont="1" applyBorder="1"/>
    <xf numFmtId="2" fontId="17" fillId="0" borderId="0" xfId="0" applyNumberFormat="1" applyFont="1" applyBorder="1"/>
    <xf numFmtId="0" fontId="0" fillId="0" borderId="22" xfId="0" applyBorder="1"/>
    <xf numFmtId="2" fontId="0" fillId="0" borderId="22" xfId="0" applyNumberFormat="1" applyBorder="1"/>
    <xf numFmtId="2" fontId="17" fillId="0" borderId="12" xfId="0" applyNumberFormat="1" applyFont="1" applyBorder="1"/>
    <xf numFmtId="2" fontId="0" fillId="0" borderId="17" xfId="0" applyNumberFormat="1" applyBorder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7" borderId="30" xfId="0" applyFont="1" applyFill="1" applyBorder="1"/>
    <xf numFmtId="4" fontId="5" fillId="7" borderId="0" xfId="0" applyNumberFormat="1" applyFont="1" applyFill="1"/>
    <xf numFmtId="0" fontId="4" fillId="0" borderId="28" xfId="1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8" fillId="0" borderId="0" xfId="0" applyNumberFormat="1" applyFont="1"/>
    <xf numFmtId="172" fontId="9" fillId="0" borderId="15" xfId="0" applyNumberFormat="1" applyFont="1" applyBorder="1"/>
    <xf numFmtId="172" fontId="9" fillId="0" borderId="17" xfId="0" applyNumberFormat="1" applyFont="1" applyBorder="1"/>
  </cellXfs>
  <cellStyles count="4">
    <cellStyle name="Millares" xfId="1" builtinId="3"/>
    <cellStyle name="Normal" xfId="0" builtinId="0"/>
    <cellStyle name="Normal_A-22 ATAXA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R37"/>
  <sheetViews>
    <sheetView showGridLines="0" tabSelected="1" workbookViewId="0">
      <selection activeCell="E2" sqref="E2"/>
    </sheetView>
  </sheetViews>
  <sheetFormatPr baseColWidth="10" defaultRowHeight="19.2"/>
  <cols>
    <col min="1" max="1" width="12.5546875" style="20" customWidth="1"/>
    <col min="2" max="2" width="19.5546875" style="20" customWidth="1"/>
    <col min="3" max="3" width="14.33203125" style="20" customWidth="1"/>
    <col min="4" max="4" width="13.109375" style="20" bestFit="1" customWidth="1"/>
    <col min="5" max="5" width="16.6640625" style="20" bestFit="1" customWidth="1"/>
    <col min="6" max="7" width="11.77734375" style="20" bestFit="1" customWidth="1"/>
    <col min="8" max="8" width="15.6640625" style="20" bestFit="1" customWidth="1"/>
    <col min="9" max="16" width="11.77734375" style="20" bestFit="1" customWidth="1"/>
    <col min="17" max="16384" width="11.5546875" style="20"/>
  </cols>
  <sheetData>
    <row r="2" spans="1:16">
      <c r="A2" s="20" t="s">
        <v>10</v>
      </c>
      <c r="B2" s="21" t="s">
        <v>26</v>
      </c>
    </row>
    <row r="3" spans="1:16">
      <c r="A3" s="20" t="s">
        <v>20</v>
      </c>
      <c r="B3" s="21" t="s">
        <v>25</v>
      </c>
    </row>
    <row r="4" spans="1:16">
      <c r="A4" s="20" t="s">
        <v>18</v>
      </c>
      <c r="B4" s="21" t="s">
        <v>607</v>
      </c>
    </row>
    <row r="6" spans="1:16">
      <c r="A6" s="22" t="s">
        <v>21</v>
      </c>
    </row>
    <row r="8" spans="1:16">
      <c r="B8" s="23" t="s">
        <v>19</v>
      </c>
      <c r="C8" s="24"/>
      <c r="D8" s="25"/>
      <c r="E8" s="135">
        <v>120000</v>
      </c>
      <c r="G8" s="26" t="s">
        <v>592</v>
      </c>
      <c r="H8" s="27"/>
      <c r="I8" s="27"/>
      <c r="J8" s="28"/>
      <c r="L8" s="29" t="s">
        <v>596</v>
      </c>
      <c r="M8" s="30">
        <f>1-C21</f>
        <v>5.0000000000000044E-2</v>
      </c>
      <c r="N8" s="7"/>
      <c r="O8" s="7"/>
      <c r="P8" s="7"/>
    </row>
    <row r="9" spans="1:16">
      <c r="B9" s="31" t="s">
        <v>0</v>
      </c>
      <c r="C9" s="32"/>
      <c r="D9" s="33"/>
      <c r="E9" s="136">
        <v>55000</v>
      </c>
      <c r="G9" s="34" t="s">
        <v>593</v>
      </c>
      <c r="H9" s="35"/>
      <c r="I9" s="35" t="s">
        <v>15</v>
      </c>
      <c r="J9" s="36">
        <v>1</v>
      </c>
      <c r="L9" s="7"/>
      <c r="M9" s="7"/>
      <c r="N9" s="7"/>
      <c r="O9" s="7"/>
      <c r="P9" s="7"/>
    </row>
    <row r="10" spans="1:16">
      <c r="G10" s="6"/>
      <c r="H10" s="7"/>
      <c r="I10" s="7" t="s">
        <v>14</v>
      </c>
      <c r="J10" s="37">
        <v>0.8</v>
      </c>
      <c r="L10" s="34"/>
      <c r="M10" s="38" t="s">
        <v>597</v>
      </c>
      <c r="N10" s="39">
        <f>+M8</f>
        <v>5.0000000000000044E-2</v>
      </c>
      <c r="O10" s="39">
        <f>+M8</f>
        <v>5.0000000000000044E-2</v>
      </c>
      <c r="P10" s="40"/>
    </row>
    <row r="11" spans="1:16">
      <c r="A11" s="21"/>
      <c r="B11" s="21"/>
      <c r="C11" s="41"/>
      <c r="G11" s="10"/>
      <c r="H11" s="11"/>
      <c r="I11" s="11" t="s">
        <v>13</v>
      </c>
      <c r="J11" s="42">
        <v>0.6</v>
      </c>
      <c r="L11" s="6" t="s">
        <v>598</v>
      </c>
      <c r="M11" s="43" t="s">
        <v>599</v>
      </c>
      <c r="N11" s="43" t="s">
        <v>600</v>
      </c>
      <c r="O11" s="43" t="s">
        <v>600</v>
      </c>
      <c r="P11" s="44">
        <f>+O10/O12</f>
        <v>0.25000000000000022</v>
      </c>
    </row>
    <row r="12" spans="1:16">
      <c r="B12" s="23" t="s">
        <v>16</v>
      </c>
      <c r="C12" s="24"/>
      <c r="D12" s="45" t="s">
        <v>14</v>
      </c>
      <c r="E12" s="46" t="s">
        <v>13</v>
      </c>
      <c r="G12" s="34" t="s">
        <v>17</v>
      </c>
      <c r="H12" s="35"/>
      <c r="I12" s="35" t="s">
        <v>15</v>
      </c>
      <c r="J12" s="36">
        <v>1</v>
      </c>
      <c r="L12" s="10"/>
      <c r="M12" s="47" t="s">
        <v>602</v>
      </c>
      <c r="N12" s="48" t="str">
        <f>+J10&amp;" x  "&amp;J13</f>
        <v>0,8 x  0,25</v>
      </c>
      <c r="O12" s="48">
        <f>+J10*J13</f>
        <v>0.2</v>
      </c>
      <c r="P12" s="49"/>
    </row>
    <row r="13" spans="1:16">
      <c r="B13" s="23" t="s">
        <v>17</v>
      </c>
      <c r="C13" s="24"/>
      <c r="D13" s="45" t="s">
        <v>14</v>
      </c>
      <c r="E13" s="46" t="s">
        <v>14</v>
      </c>
      <c r="G13" s="6"/>
      <c r="H13" s="7"/>
      <c r="I13" s="7" t="s">
        <v>14</v>
      </c>
      <c r="J13" s="37">
        <v>0.25</v>
      </c>
      <c r="L13" s="7"/>
      <c r="M13" s="7"/>
      <c r="N13" s="7"/>
      <c r="O13" s="7"/>
      <c r="P13" s="7"/>
    </row>
    <row r="14" spans="1:16">
      <c r="G14" s="10"/>
      <c r="H14" s="11"/>
      <c r="I14" s="11" t="s">
        <v>13</v>
      </c>
      <c r="J14" s="42">
        <v>0.15</v>
      </c>
      <c r="L14" s="29" t="s">
        <v>603</v>
      </c>
      <c r="M14" s="50" t="s">
        <v>604</v>
      </c>
      <c r="N14" s="50" t="s">
        <v>605</v>
      </c>
      <c r="O14" s="51">
        <f>1-P11</f>
        <v>0.74999999999999978</v>
      </c>
      <c r="P14" s="7"/>
    </row>
    <row r="15" spans="1:16" ht="17.25" customHeight="1">
      <c r="A15" s="22" t="s">
        <v>22</v>
      </c>
      <c r="L15" s="7"/>
      <c r="M15" s="7"/>
      <c r="N15" s="7"/>
      <c r="O15" s="7"/>
      <c r="P15" s="7"/>
    </row>
    <row r="16" spans="1:16" ht="17.25" customHeight="1">
      <c r="A16" s="22"/>
      <c r="L16" s="7"/>
      <c r="M16" s="7"/>
      <c r="N16" s="7"/>
      <c r="O16" s="7"/>
      <c r="P16" s="7"/>
    </row>
    <row r="17" spans="1:18" ht="17.25" customHeight="1">
      <c r="A17" s="20" t="s">
        <v>1</v>
      </c>
      <c r="C17" s="134">
        <f>+'Extracció de la mostre MUM'!D576</f>
        <v>1781922.0019772421</v>
      </c>
      <c r="D17" s="52"/>
    </row>
    <row r="18" spans="1:18" ht="17.25" customHeight="1">
      <c r="A18" s="20" t="s">
        <v>594</v>
      </c>
      <c r="C18" s="134">
        <f>+E9</f>
        <v>55000</v>
      </c>
      <c r="D18" s="52"/>
    </row>
    <row r="19" spans="1:18" ht="17.25" customHeight="1">
      <c r="A19" s="20" t="s">
        <v>3</v>
      </c>
      <c r="C19" s="134">
        <f>+C17*C24</f>
        <v>17819.22001977242</v>
      </c>
      <c r="D19" s="52"/>
      <c r="G19" s="101" t="s">
        <v>589</v>
      </c>
      <c r="H19" s="128" t="s">
        <v>590</v>
      </c>
      <c r="I19" s="128"/>
      <c r="J19" s="128"/>
      <c r="K19" s="128"/>
      <c r="L19" s="128"/>
      <c r="M19" s="128"/>
      <c r="N19" s="128"/>
      <c r="O19" s="128"/>
      <c r="P19" s="129"/>
    </row>
    <row r="20" spans="1:18" ht="17.25" customHeight="1">
      <c r="A20" s="20" t="s">
        <v>595</v>
      </c>
      <c r="C20" s="53">
        <f>+C19/C18</f>
        <v>0.32398581854131669</v>
      </c>
      <c r="D20" s="54">
        <f>ROUNDUP(C20/5,2)*5</f>
        <v>0.35</v>
      </c>
      <c r="G20" s="1" t="s">
        <v>591</v>
      </c>
      <c r="H20" s="2">
        <v>0.05</v>
      </c>
      <c r="I20" s="3">
        <v>0.1</v>
      </c>
      <c r="J20" s="3">
        <v>0.15</v>
      </c>
      <c r="K20" s="3">
        <v>0.2</v>
      </c>
      <c r="L20" s="3">
        <v>0.25</v>
      </c>
      <c r="M20" s="3">
        <v>0.3</v>
      </c>
      <c r="N20" s="3">
        <v>0.35</v>
      </c>
      <c r="O20" s="3">
        <v>0.37</v>
      </c>
      <c r="P20" s="4">
        <v>0.5</v>
      </c>
      <c r="R20" s="7"/>
    </row>
    <row r="21" spans="1:18" ht="17.25" customHeight="1">
      <c r="A21" s="20" t="s">
        <v>2</v>
      </c>
      <c r="C21" s="55">
        <v>0.95</v>
      </c>
      <c r="D21" s="55"/>
      <c r="G21" s="5">
        <v>0</v>
      </c>
      <c r="H21" s="6">
        <v>3</v>
      </c>
      <c r="I21" s="7">
        <v>2.31</v>
      </c>
      <c r="J21" s="7">
        <v>1.9</v>
      </c>
      <c r="K21" s="7">
        <v>1.61</v>
      </c>
      <c r="L21" s="13">
        <v>1.39</v>
      </c>
      <c r="M21" s="7">
        <v>1.21</v>
      </c>
      <c r="N21" s="7">
        <v>1.05</v>
      </c>
      <c r="O21" s="7">
        <v>1</v>
      </c>
      <c r="P21" s="8">
        <v>0.7</v>
      </c>
      <c r="R21" s="7"/>
    </row>
    <row r="22" spans="1:18">
      <c r="A22" s="20" t="s">
        <v>606</v>
      </c>
      <c r="C22" s="56">
        <f>+P11</f>
        <v>0.25000000000000022</v>
      </c>
      <c r="D22" s="55"/>
      <c r="G22" s="5">
        <v>0.05</v>
      </c>
      <c r="H22" s="6">
        <v>3.31</v>
      </c>
      <c r="I22" s="7">
        <v>2.52</v>
      </c>
      <c r="J22" s="7">
        <v>2.06</v>
      </c>
      <c r="K22" s="7">
        <v>1.74</v>
      </c>
      <c r="L22" s="13">
        <v>1.49</v>
      </c>
      <c r="M22" s="7">
        <v>1.29</v>
      </c>
      <c r="N22" s="7">
        <v>1.1200000000000001</v>
      </c>
      <c r="O22" s="7">
        <v>1.06</v>
      </c>
      <c r="P22" s="8">
        <v>0.73</v>
      </c>
      <c r="R22" s="43"/>
    </row>
    <row r="23" spans="1:18">
      <c r="A23" s="20" t="s">
        <v>11</v>
      </c>
      <c r="C23" s="55">
        <f>+C18/C17</f>
        <v>3.0865548513891932E-2</v>
      </c>
      <c r="D23" s="55"/>
      <c r="G23" s="5">
        <v>0.1</v>
      </c>
      <c r="H23" s="6">
        <v>3.68</v>
      </c>
      <c r="I23" s="7">
        <v>2.77</v>
      </c>
      <c r="J23" s="7">
        <v>2.25</v>
      </c>
      <c r="K23" s="7">
        <v>1.89</v>
      </c>
      <c r="L23" s="13">
        <v>1.61</v>
      </c>
      <c r="M23" s="7">
        <v>1.39</v>
      </c>
      <c r="N23" s="7">
        <v>1.2</v>
      </c>
      <c r="O23" s="7">
        <v>1.1299999999999999</v>
      </c>
      <c r="P23" s="8">
        <v>0.77</v>
      </c>
      <c r="Q23" s="7"/>
      <c r="R23" s="43"/>
    </row>
    <row r="24" spans="1:18">
      <c r="A24" s="20" t="s">
        <v>4</v>
      </c>
      <c r="C24" s="55">
        <v>0.01</v>
      </c>
      <c r="D24" s="55"/>
      <c r="G24" s="5">
        <v>0.15</v>
      </c>
      <c r="H24" s="6">
        <v>4.1100000000000003</v>
      </c>
      <c r="I24" s="7">
        <v>3.07</v>
      </c>
      <c r="J24" s="7">
        <v>2.4700000000000002</v>
      </c>
      <c r="K24" s="7">
        <v>2.06</v>
      </c>
      <c r="L24" s="13">
        <v>1.74</v>
      </c>
      <c r="M24" s="7">
        <v>1.49</v>
      </c>
      <c r="N24" s="7">
        <v>1.28</v>
      </c>
      <c r="O24" s="7">
        <v>1.21</v>
      </c>
      <c r="P24" s="8">
        <v>0.82</v>
      </c>
      <c r="Q24" s="7"/>
      <c r="R24" s="43"/>
    </row>
    <row r="25" spans="1:18">
      <c r="A25" s="20" t="s">
        <v>12</v>
      </c>
      <c r="C25" s="52">
        <v>0</v>
      </c>
      <c r="G25" s="5">
        <v>0.2</v>
      </c>
      <c r="H25" s="6">
        <v>4.63</v>
      </c>
      <c r="I25" s="7">
        <v>3.41</v>
      </c>
      <c r="J25" s="7">
        <v>2.73</v>
      </c>
      <c r="K25" s="7">
        <v>2.2599999999999998</v>
      </c>
      <c r="L25" s="13">
        <v>1.9</v>
      </c>
      <c r="M25" s="7">
        <v>1.62</v>
      </c>
      <c r="N25" s="7">
        <v>1.38</v>
      </c>
      <c r="O25" s="7">
        <v>1.3</v>
      </c>
      <c r="P25" s="8">
        <v>0.87</v>
      </c>
      <c r="Q25" s="43"/>
      <c r="R25" s="7"/>
    </row>
    <row r="26" spans="1:18" ht="19.8" thickBot="1">
      <c r="G26" s="5">
        <v>0.25</v>
      </c>
      <c r="H26" s="6">
        <v>5.24</v>
      </c>
      <c r="I26" s="7">
        <v>3.83</v>
      </c>
      <c r="J26" s="7">
        <v>3.04</v>
      </c>
      <c r="K26" s="7">
        <v>2.4900000000000002</v>
      </c>
      <c r="L26" s="13">
        <v>2.09</v>
      </c>
      <c r="M26" s="7">
        <v>1.76</v>
      </c>
      <c r="N26" s="7">
        <v>1.5</v>
      </c>
      <c r="O26" s="7">
        <v>1.41</v>
      </c>
      <c r="P26" s="8">
        <v>0.92</v>
      </c>
      <c r="Q26" s="43" t="s">
        <v>601</v>
      </c>
      <c r="R26" s="7"/>
    </row>
    <row r="27" spans="1:18" ht="19.8" thickBot="1">
      <c r="A27" s="57"/>
      <c r="B27" s="58"/>
      <c r="C27" s="58"/>
      <c r="D27" s="59">
        <f>+L28</f>
        <v>2.57</v>
      </c>
      <c r="E27" s="60"/>
      <c r="G27" s="5">
        <v>0.3</v>
      </c>
      <c r="H27" s="6">
        <v>6</v>
      </c>
      <c r="I27" s="7">
        <v>4.33</v>
      </c>
      <c r="J27" s="7">
        <v>3.41</v>
      </c>
      <c r="K27" s="7">
        <v>2.77</v>
      </c>
      <c r="L27" s="13">
        <v>2.2999999999999998</v>
      </c>
      <c r="M27" s="7">
        <v>1.93</v>
      </c>
      <c r="N27" s="7">
        <v>1.63</v>
      </c>
      <c r="O27" s="7">
        <v>1.53</v>
      </c>
      <c r="P27" s="8">
        <v>0.99</v>
      </c>
      <c r="Q27" s="43"/>
      <c r="R27" s="7"/>
    </row>
    <row r="28" spans="1:18" ht="19.8" thickBot="1">
      <c r="A28" s="61" t="s">
        <v>608</v>
      </c>
      <c r="B28" s="62">
        <f>+C17</f>
        <v>1781922.0019772421</v>
      </c>
      <c r="C28" s="63" t="s">
        <v>609</v>
      </c>
      <c r="D28" s="64" t="s">
        <v>611</v>
      </c>
      <c r="E28" s="71">
        <f>ROUNDUP(+B28*D27/D29,0)</f>
        <v>84</v>
      </c>
      <c r="G28" s="5">
        <v>0.35</v>
      </c>
      <c r="H28" s="15">
        <v>6.92</v>
      </c>
      <c r="I28" s="13">
        <v>4.95</v>
      </c>
      <c r="J28" s="13">
        <v>3.86</v>
      </c>
      <c r="K28" s="13">
        <v>3.12</v>
      </c>
      <c r="L28" s="130">
        <v>2.57</v>
      </c>
      <c r="M28" s="13">
        <v>2.14</v>
      </c>
      <c r="N28" s="13">
        <v>1.79</v>
      </c>
      <c r="O28" s="13">
        <v>1.67</v>
      </c>
      <c r="P28" s="16">
        <v>1.06</v>
      </c>
      <c r="Q28" s="7"/>
      <c r="R28" s="7"/>
    </row>
    <row r="29" spans="1:18" ht="19.8" thickBot="1">
      <c r="A29" s="65"/>
      <c r="B29" s="66"/>
      <c r="C29" s="66"/>
      <c r="D29" s="67">
        <f>+C18</f>
        <v>55000</v>
      </c>
      <c r="E29" s="68"/>
      <c r="G29" s="5">
        <v>0.4</v>
      </c>
      <c r="H29" s="6">
        <v>8.09</v>
      </c>
      <c r="I29" s="7">
        <v>5.72</v>
      </c>
      <c r="J29" s="7">
        <v>4.42</v>
      </c>
      <c r="K29" s="7">
        <v>3.54</v>
      </c>
      <c r="L29" s="13">
        <v>2.89</v>
      </c>
      <c r="M29" s="7">
        <v>2.39</v>
      </c>
      <c r="N29" s="7">
        <v>1.99</v>
      </c>
      <c r="O29" s="7">
        <v>1.85</v>
      </c>
      <c r="P29" s="8">
        <v>1.1399999999999999</v>
      </c>
      <c r="Q29" s="7"/>
      <c r="R29" s="7"/>
    </row>
    <row r="30" spans="1:18" ht="19.8" thickBot="1">
      <c r="G30" s="5">
        <v>0.45</v>
      </c>
      <c r="H30" s="6">
        <v>9.59</v>
      </c>
      <c r="I30" s="7">
        <v>6.71</v>
      </c>
      <c r="J30" s="7">
        <v>5.13</v>
      </c>
      <c r="K30" s="7">
        <v>4.07</v>
      </c>
      <c r="L30" s="13">
        <v>3.29</v>
      </c>
      <c r="M30" s="7">
        <v>2.7</v>
      </c>
      <c r="N30" s="7">
        <v>2.2200000000000002</v>
      </c>
      <c r="O30" s="7">
        <v>2.06</v>
      </c>
      <c r="P30" s="8">
        <v>1.25</v>
      </c>
      <c r="Q30" s="7"/>
    </row>
    <row r="31" spans="1:18">
      <c r="A31" s="57"/>
      <c r="B31" s="59">
        <f>+L28</f>
        <v>2.57</v>
      </c>
      <c r="C31" s="60"/>
      <c r="D31" s="7"/>
      <c r="G31" s="5">
        <v>0.5</v>
      </c>
      <c r="H31" s="6">
        <v>11.54</v>
      </c>
      <c r="I31" s="7">
        <v>7.99</v>
      </c>
      <c r="J31" s="7">
        <v>6.04</v>
      </c>
      <c r="K31" s="7">
        <v>4.75</v>
      </c>
      <c r="L31" s="13">
        <v>3.8</v>
      </c>
      <c r="M31" s="7">
        <v>3.08</v>
      </c>
      <c r="N31" s="7">
        <v>2.5099999999999998</v>
      </c>
      <c r="O31" s="7">
        <v>2.3199999999999998</v>
      </c>
      <c r="P31" s="8">
        <v>1.37</v>
      </c>
      <c r="Q31" s="7"/>
    </row>
    <row r="32" spans="1:18">
      <c r="A32" s="61" t="s">
        <v>608</v>
      </c>
      <c r="B32" s="64" t="s">
        <v>610</v>
      </c>
      <c r="C32" s="70">
        <f>ROUNDUP(B31/B33,0)</f>
        <v>84</v>
      </c>
      <c r="D32" s="7"/>
      <c r="G32" s="5">
        <v>0.55000000000000004</v>
      </c>
      <c r="H32" s="6">
        <v>14.18</v>
      </c>
      <c r="I32" s="7">
        <v>9.6999999999999993</v>
      </c>
      <c r="J32" s="7">
        <v>7.26</v>
      </c>
      <c r="K32" s="7">
        <v>5.64</v>
      </c>
      <c r="L32" s="13">
        <v>4.47</v>
      </c>
      <c r="M32" s="7">
        <v>3.58</v>
      </c>
      <c r="N32" s="7">
        <v>2.89</v>
      </c>
      <c r="O32" s="7">
        <v>2.65</v>
      </c>
      <c r="P32" s="8">
        <v>1.52</v>
      </c>
      <c r="Q32" s="7"/>
    </row>
    <row r="33" spans="1:16" ht="19.8" thickBot="1">
      <c r="A33" s="65"/>
      <c r="B33" s="69">
        <f>+C23</f>
        <v>3.0865548513891932E-2</v>
      </c>
      <c r="C33" s="68"/>
      <c r="D33" s="7"/>
      <c r="G33" s="9">
        <v>0.6</v>
      </c>
      <c r="H33" s="10">
        <v>17.850000000000001</v>
      </c>
      <c r="I33" s="11">
        <v>12.07</v>
      </c>
      <c r="J33" s="11">
        <v>8.93</v>
      </c>
      <c r="K33" s="11">
        <v>6.86</v>
      </c>
      <c r="L33" s="14">
        <v>5.37</v>
      </c>
      <c r="M33" s="11">
        <v>4.25</v>
      </c>
      <c r="N33" s="11">
        <v>3.38</v>
      </c>
      <c r="O33" s="11">
        <v>3.09</v>
      </c>
      <c r="P33" s="12">
        <v>1.7</v>
      </c>
    </row>
    <row r="34" spans="1:16" ht="19.8" thickBot="1"/>
    <row r="35" spans="1:16">
      <c r="A35" s="57"/>
      <c r="B35" s="133">
        <f>+C17</f>
        <v>1781922.0019772421</v>
      </c>
      <c r="C35" s="60"/>
    </row>
    <row r="36" spans="1:16">
      <c r="A36" s="61" t="s">
        <v>612</v>
      </c>
      <c r="B36" s="64" t="s">
        <v>647</v>
      </c>
      <c r="C36" s="72">
        <f>ROUNDUP(B35/B37,0)</f>
        <v>21214</v>
      </c>
    </row>
    <row r="37" spans="1:16" ht="19.8" thickBot="1">
      <c r="A37" s="65"/>
      <c r="B37" s="132">
        <f>+C32</f>
        <v>84</v>
      </c>
      <c r="C37" s="68"/>
    </row>
  </sheetData>
  <sheetProtection selectLockedCells="1" selectUnlockedCells="1"/>
  <mergeCells count="1">
    <mergeCell ref="H19:P19"/>
  </mergeCells>
  <phoneticPr fontId="0" type="noConversion"/>
  <dataValidations count="3">
    <dataValidation type="whole" allowBlank="1" showInputMessage="1" showErrorMessage="1" error="El numero es major a 10" promptTitle="Errors esperats" prompt="Entrar un numero de 0 al 10" sqref="C25" xr:uid="{00000000-0002-0000-0000-000000000000}">
      <formula1>0</formula1>
      <formula2>10</formula2>
    </dataValidation>
    <dataValidation type="list" allowBlank="1" showInputMessage="1" showErrorMessage="1" sqref="D12:D13" xr:uid="{00000000-0002-0000-0000-000001000000}">
      <formula1>$A$54:$A$56</formula1>
    </dataValidation>
    <dataValidation type="list" allowBlank="1" showInputMessage="1" showErrorMessage="1" sqref="C21" xr:uid="{00000000-0002-0000-0000-000002000000}">
      <formula1>$C$38:$F$38</formula1>
    </dataValidation>
  </dataValidations>
  <pageMargins left="0.25" right="0.25" top="0.75" bottom="0.75" header="0.3" footer="0.3"/>
  <pageSetup paperSize="9" scale="65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74"/>
  <sheetViews>
    <sheetView workbookViewId="0">
      <pane ySplit="11" topLeftCell="A238" activePane="bottomLeft" state="frozen"/>
      <selection pane="bottomLeft" activeCell="G253" sqref="G253"/>
    </sheetView>
  </sheetViews>
  <sheetFormatPr baseColWidth="10" defaultRowHeight="15"/>
  <cols>
    <col min="1" max="1" width="11.5546875" style="17"/>
    <col min="2" max="2" width="20" style="17" bestFit="1" customWidth="1"/>
    <col min="3" max="3" width="38.33203125" style="17" bestFit="1" customWidth="1"/>
    <col min="4" max="4" width="20.109375" style="17" customWidth="1"/>
    <col min="5" max="6" width="12.88671875" style="17" bestFit="1" customWidth="1"/>
    <col min="7" max="7" width="11.6640625" style="19" bestFit="1" customWidth="1"/>
    <col min="8" max="8" width="13.33203125" style="17" customWidth="1"/>
    <col min="9" max="9" width="11.5546875" style="17" bestFit="1" customWidth="1"/>
    <col min="10" max="10" width="11.77734375" style="17" bestFit="1" customWidth="1"/>
    <col min="11" max="16384" width="11.5546875" style="17"/>
  </cols>
  <sheetData>
    <row r="1" spans="1:8">
      <c r="A1" s="17" t="s">
        <v>10</v>
      </c>
      <c r="B1" s="18" t="str">
        <f>+'Calcul de la mostra'!B2</f>
        <v>Despeses de personal</v>
      </c>
      <c r="D1" s="73"/>
      <c r="E1" s="74"/>
      <c r="F1" s="74"/>
      <c r="G1" s="74"/>
    </row>
    <row r="2" spans="1:8">
      <c r="A2" s="17" t="s">
        <v>20</v>
      </c>
      <c r="B2" s="18" t="str">
        <f>+'Calcul de la mostra'!B3</f>
        <v>Selecció per MUM</v>
      </c>
      <c r="D2" s="73"/>
      <c r="E2" s="74"/>
      <c r="F2" s="74"/>
      <c r="G2" s="74"/>
    </row>
    <row r="3" spans="1:8">
      <c r="A3" s="17" t="s">
        <v>18</v>
      </c>
      <c r="B3" s="18" t="s">
        <v>27</v>
      </c>
    </row>
    <row r="5" spans="1:8" ht="15.6" thickBot="1">
      <c r="D5" s="75"/>
    </row>
    <row r="6" spans="1:8" ht="15.6" thickBot="1">
      <c r="A6" s="76" t="s">
        <v>7</v>
      </c>
      <c r="B6" s="77"/>
      <c r="C6" s="77"/>
      <c r="D6" s="78">
        <f>+'Calcul de la mostra'!C36</f>
        <v>21214</v>
      </c>
    </row>
    <row r="7" spans="1:8" ht="15.6" thickBot="1">
      <c r="A7" s="76" t="s">
        <v>6</v>
      </c>
      <c r="B7" s="77"/>
      <c r="C7" s="77"/>
      <c r="D7" s="79">
        <v>0.93479373449010805</v>
      </c>
    </row>
    <row r="8" spans="1:8" ht="15.6" thickBot="1">
      <c r="A8" s="76" t="s">
        <v>8</v>
      </c>
      <c r="B8" s="77"/>
      <c r="C8" s="77"/>
      <c r="D8" s="78">
        <f>+D6*D7</f>
        <v>19830.714283473153</v>
      </c>
    </row>
    <row r="10" spans="1:8" ht="12.75" customHeight="1">
      <c r="G10" s="17"/>
    </row>
    <row r="11" spans="1:8" ht="15.6" thickBot="1">
      <c r="A11" s="80" t="s">
        <v>24</v>
      </c>
      <c r="B11" s="80" t="s">
        <v>28</v>
      </c>
      <c r="C11" s="80" t="s">
        <v>613</v>
      </c>
      <c r="D11" s="81" t="s">
        <v>5</v>
      </c>
      <c r="E11" s="82" t="s">
        <v>9</v>
      </c>
      <c r="F11" s="82" t="s">
        <v>23</v>
      </c>
      <c r="G11" s="82" t="s">
        <v>614</v>
      </c>
      <c r="H11" s="82" t="s">
        <v>616</v>
      </c>
    </row>
    <row r="12" spans="1:8">
      <c r="D12" s="19"/>
      <c r="E12" s="83"/>
      <c r="F12" s="83"/>
      <c r="G12" s="17"/>
    </row>
    <row r="13" spans="1:8">
      <c r="D13" s="19"/>
      <c r="E13" s="131">
        <f>+D8</f>
        <v>19830.714283473153</v>
      </c>
      <c r="F13" s="83"/>
      <c r="G13" s="17"/>
    </row>
    <row r="14" spans="1:8">
      <c r="A14" s="84">
        <v>640</v>
      </c>
      <c r="B14" s="17">
        <v>1</v>
      </c>
      <c r="C14" s="17" t="s">
        <v>29</v>
      </c>
      <c r="D14" s="19">
        <v>2450</v>
      </c>
      <c r="E14" s="19">
        <f>+E13+D14</f>
        <v>22280.714283473153</v>
      </c>
      <c r="F14" s="19">
        <f>INT((E14/$D$6))</f>
        <v>1</v>
      </c>
      <c r="G14" s="19">
        <f>+F14-F13</f>
        <v>1</v>
      </c>
      <c r="H14" s="85">
        <f t="shared" ref="H14:H77" si="0">IF(G14=0,0,D14)</f>
        <v>2450</v>
      </c>
    </row>
    <row r="15" spans="1:8">
      <c r="A15" s="84">
        <v>640</v>
      </c>
      <c r="B15" s="17">
        <v>2</v>
      </c>
      <c r="C15" s="17" t="s">
        <v>30</v>
      </c>
      <c r="D15" s="19">
        <v>2345</v>
      </c>
      <c r="E15" s="19">
        <f t="shared" ref="E15:E78" si="1">+E14+D15</f>
        <v>24625.714283473153</v>
      </c>
      <c r="F15" s="19">
        <f t="shared" ref="F15:F78" si="2">INT((E15/$D$6))</f>
        <v>1</v>
      </c>
      <c r="G15" s="19">
        <f t="shared" ref="G15:G78" si="3">+F15-F14</f>
        <v>0</v>
      </c>
      <c r="H15" s="85">
        <f t="shared" si="0"/>
        <v>0</v>
      </c>
    </row>
    <row r="16" spans="1:8">
      <c r="A16" s="84">
        <v>640</v>
      </c>
      <c r="B16" s="17">
        <v>3</v>
      </c>
      <c r="C16" s="17" t="s">
        <v>31</v>
      </c>
      <c r="D16" s="19">
        <v>1235</v>
      </c>
      <c r="E16" s="19">
        <f t="shared" si="1"/>
        <v>25860.714283473153</v>
      </c>
      <c r="F16" s="19">
        <f t="shared" si="2"/>
        <v>1</v>
      </c>
      <c r="G16" s="19">
        <f t="shared" si="3"/>
        <v>0</v>
      </c>
      <c r="H16" s="85">
        <f t="shared" si="0"/>
        <v>0</v>
      </c>
    </row>
    <row r="17" spans="1:8">
      <c r="A17" s="84">
        <v>640</v>
      </c>
      <c r="B17" s="17">
        <v>4</v>
      </c>
      <c r="C17" s="17" t="s">
        <v>32</v>
      </c>
      <c r="D17" s="19">
        <v>2456</v>
      </c>
      <c r="E17" s="19">
        <f t="shared" si="1"/>
        <v>28316.714283473153</v>
      </c>
      <c r="F17" s="19">
        <f t="shared" si="2"/>
        <v>1</v>
      </c>
      <c r="G17" s="19">
        <f t="shared" si="3"/>
        <v>0</v>
      </c>
      <c r="H17" s="85">
        <f t="shared" si="0"/>
        <v>0</v>
      </c>
    </row>
    <row r="18" spans="1:8">
      <c r="A18" s="84">
        <v>640</v>
      </c>
      <c r="B18" s="17">
        <v>5</v>
      </c>
      <c r="C18" s="17" t="s">
        <v>33</v>
      </c>
      <c r="D18" s="19">
        <v>4568</v>
      </c>
      <c r="E18" s="19">
        <f t="shared" si="1"/>
        <v>32884.714283473149</v>
      </c>
      <c r="F18" s="19">
        <f t="shared" si="2"/>
        <v>1</v>
      </c>
      <c r="G18" s="19">
        <f t="shared" si="3"/>
        <v>0</v>
      </c>
      <c r="H18" s="85">
        <f t="shared" si="0"/>
        <v>0</v>
      </c>
    </row>
    <row r="19" spans="1:8">
      <c r="A19" s="84">
        <v>640</v>
      </c>
      <c r="B19" s="17">
        <v>6</v>
      </c>
      <c r="C19" s="17" t="s">
        <v>34</v>
      </c>
      <c r="D19" s="19">
        <v>1780</v>
      </c>
      <c r="E19" s="19">
        <f t="shared" si="1"/>
        <v>34664.714283473149</v>
      </c>
      <c r="F19" s="19">
        <f t="shared" si="2"/>
        <v>1</v>
      </c>
      <c r="G19" s="19">
        <f t="shared" si="3"/>
        <v>0</v>
      </c>
      <c r="H19" s="85">
        <f t="shared" si="0"/>
        <v>0</v>
      </c>
    </row>
    <row r="20" spans="1:8">
      <c r="A20" s="84">
        <v>640</v>
      </c>
      <c r="B20" s="17">
        <v>7</v>
      </c>
      <c r="C20" s="17" t="s">
        <v>35</v>
      </c>
      <c r="D20" s="19">
        <v>3250</v>
      </c>
      <c r="E20" s="19">
        <f t="shared" si="1"/>
        <v>37914.714283473149</v>
      </c>
      <c r="F20" s="19">
        <f t="shared" si="2"/>
        <v>1</v>
      </c>
      <c r="G20" s="19">
        <f t="shared" si="3"/>
        <v>0</v>
      </c>
      <c r="H20" s="85">
        <f t="shared" si="0"/>
        <v>0</v>
      </c>
    </row>
    <row r="21" spans="1:8">
      <c r="A21" s="84">
        <v>640</v>
      </c>
      <c r="B21" s="17">
        <v>8</v>
      </c>
      <c r="C21" s="17" t="s">
        <v>36</v>
      </c>
      <c r="D21" s="19">
        <v>1478</v>
      </c>
      <c r="E21" s="19">
        <f t="shared" si="1"/>
        <v>39392.714283473149</v>
      </c>
      <c r="F21" s="19">
        <f t="shared" si="2"/>
        <v>1</v>
      </c>
      <c r="G21" s="19">
        <f t="shared" si="3"/>
        <v>0</v>
      </c>
      <c r="H21" s="85">
        <f t="shared" si="0"/>
        <v>0</v>
      </c>
    </row>
    <row r="22" spans="1:8">
      <c r="A22" s="84">
        <v>640</v>
      </c>
      <c r="B22" s="17">
        <v>9</v>
      </c>
      <c r="C22" s="17" t="s">
        <v>37</v>
      </c>
      <c r="D22" s="19">
        <v>2487</v>
      </c>
      <c r="E22" s="19">
        <f t="shared" si="1"/>
        <v>41879.714283473149</v>
      </c>
      <c r="F22" s="19">
        <f t="shared" si="2"/>
        <v>1</v>
      </c>
      <c r="G22" s="19">
        <f t="shared" si="3"/>
        <v>0</v>
      </c>
      <c r="H22" s="85">
        <f t="shared" si="0"/>
        <v>0</v>
      </c>
    </row>
    <row r="23" spans="1:8">
      <c r="A23" s="84">
        <v>640</v>
      </c>
      <c r="B23" s="17">
        <v>10</v>
      </c>
      <c r="C23" s="17" t="s">
        <v>38</v>
      </c>
      <c r="D23" s="19">
        <v>3265</v>
      </c>
      <c r="E23" s="19">
        <f t="shared" si="1"/>
        <v>45144.714283473149</v>
      </c>
      <c r="F23" s="19">
        <f t="shared" si="2"/>
        <v>2</v>
      </c>
      <c r="G23" s="19">
        <f t="shared" si="3"/>
        <v>1</v>
      </c>
      <c r="H23" s="85">
        <f t="shared" si="0"/>
        <v>3265</v>
      </c>
    </row>
    <row r="24" spans="1:8">
      <c r="A24" s="84">
        <v>640</v>
      </c>
      <c r="B24" s="17">
        <v>11</v>
      </c>
      <c r="C24" s="17" t="s">
        <v>39</v>
      </c>
      <c r="D24" s="19">
        <v>4452</v>
      </c>
      <c r="E24" s="19">
        <f t="shared" si="1"/>
        <v>49596.714283473149</v>
      </c>
      <c r="F24" s="19">
        <f t="shared" si="2"/>
        <v>2</v>
      </c>
      <c r="G24" s="19">
        <f t="shared" si="3"/>
        <v>0</v>
      </c>
      <c r="H24" s="85">
        <f t="shared" si="0"/>
        <v>0</v>
      </c>
    </row>
    <row r="25" spans="1:8">
      <c r="A25" s="84">
        <v>640</v>
      </c>
      <c r="B25" s="17">
        <v>12</v>
      </c>
      <c r="C25" s="17" t="s">
        <v>40</v>
      </c>
      <c r="D25" s="19">
        <v>1325</v>
      </c>
      <c r="E25" s="19">
        <f t="shared" si="1"/>
        <v>50921.714283473149</v>
      </c>
      <c r="F25" s="19">
        <f t="shared" si="2"/>
        <v>2</v>
      </c>
      <c r="G25" s="19">
        <f t="shared" si="3"/>
        <v>0</v>
      </c>
      <c r="H25" s="85">
        <f t="shared" si="0"/>
        <v>0</v>
      </c>
    </row>
    <row r="26" spans="1:8">
      <c r="A26" s="84">
        <v>640</v>
      </c>
      <c r="B26" s="17">
        <v>13</v>
      </c>
      <c r="C26" s="17" t="s">
        <v>41</v>
      </c>
      <c r="D26" s="19">
        <v>3954</v>
      </c>
      <c r="E26" s="19">
        <f t="shared" si="1"/>
        <v>54875.714283473149</v>
      </c>
      <c r="F26" s="19">
        <f t="shared" si="2"/>
        <v>2</v>
      </c>
      <c r="G26" s="19">
        <f t="shared" si="3"/>
        <v>0</v>
      </c>
      <c r="H26" s="85">
        <f t="shared" si="0"/>
        <v>0</v>
      </c>
    </row>
    <row r="27" spans="1:8">
      <c r="A27" s="84">
        <v>640</v>
      </c>
      <c r="B27" s="17">
        <v>14</v>
      </c>
      <c r="C27" s="17" t="s">
        <v>42</v>
      </c>
      <c r="D27" s="19">
        <v>6652</v>
      </c>
      <c r="E27" s="19">
        <f t="shared" si="1"/>
        <v>61527.714283473149</v>
      </c>
      <c r="F27" s="19">
        <f t="shared" si="2"/>
        <v>2</v>
      </c>
      <c r="G27" s="19">
        <f t="shared" si="3"/>
        <v>0</v>
      </c>
      <c r="H27" s="85">
        <f t="shared" si="0"/>
        <v>0</v>
      </c>
    </row>
    <row r="28" spans="1:8">
      <c r="A28" s="84">
        <v>640</v>
      </c>
      <c r="B28" s="17">
        <v>15</v>
      </c>
      <c r="C28" s="17" t="s">
        <v>43</v>
      </c>
      <c r="D28" s="19">
        <v>1387</v>
      </c>
      <c r="E28" s="19">
        <f t="shared" si="1"/>
        <v>62914.714283473149</v>
      </c>
      <c r="F28" s="19">
        <f t="shared" si="2"/>
        <v>2</v>
      </c>
      <c r="G28" s="19">
        <f t="shared" si="3"/>
        <v>0</v>
      </c>
      <c r="H28" s="85">
        <f t="shared" si="0"/>
        <v>0</v>
      </c>
    </row>
    <row r="29" spans="1:8">
      <c r="A29" s="84">
        <v>640</v>
      </c>
      <c r="B29" s="17">
        <v>16</v>
      </c>
      <c r="C29" s="17" t="s">
        <v>44</v>
      </c>
      <c r="D29" s="19">
        <v>4567</v>
      </c>
      <c r="E29" s="19">
        <f t="shared" si="1"/>
        <v>67481.714283473149</v>
      </c>
      <c r="F29" s="19">
        <f t="shared" si="2"/>
        <v>3</v>
      </c>
      <c r="G29" s="19">
        <f t="shared" si="3"/>
        <v>1</v>
      </c>
      <c r="H29" s="85">
        <f t="shared" si="0"/>
        <v>4567</v>
      </c>
    </row>
    <row r="30" spans="1:8">
      <c r="A30" s="84">
        <v>640</v>
      </c>
      <c r="B30" s="17">
        <v>17</v>
      </c>
      <c r="C30" s="17" t="s">
        <v>45</v>
      </c>
      <c r="D30" s="19">
        <v>5532</v>
      </c>
      <c r="E30" s="19">
        <f t="shared" si="1"/>
        <v>73013.714283473149</v>
      </c>
      <c r="F30" s="19">
        <f t="shared" si="2"/>
        <v>3</v>
      </c>
      <c r="G30" s="19">
        <f t="shared" si="3"/>
        <v>0</v>
      </c>
      <c r="H30" s="85">
        <f t="shared" si="0"/>
        <v>0</v>
      </c>
    </row>
    <row r="31" spans="1:8">
      <c r="A31" s="84">
        <v>640</v>
      </c>
      <c r="B31" s="17">
        <v>18</v>
      </c>
      <c r="C31" s="17" t="s">
        <v>46</v>
      </c>
      <c r="D31" s="19">
        <v>1154</v>
      </c>
      <c r="E31" s="19">
        <f t="shared" si="1"/>
        <v>74167.714283473149</v>
      </c>
      <c r="F31" s="19">
        <f t="shared" si="2"/>
        <v>3</v>
      </c>
      <c r="G31" s="19">
        <f t="shared" si="3"/>
        <v>0</v>
      </c>
      <c r="H31" s="85">
        <f t="shared" si="0"/>
        <v>0</v>
      </c>
    </row>
    <row r="32" spans="1:8">
      <c r="A32" s="84">
        <v>640</v>
      </c>
      <c r="B32" s="17">
        <v>19</v>
      </c>
      <c r="C32" s="17" t="s">
        <v>47</v>
      </c>
      <c r="D32" s="19">
        <v>5566</v>
      </c>
      <c r="E32" s="19">
        <f t="shared" si="1"/>
        <v>79733.714283473149</v>
      </c>
      <c r="F32" s="19">
        <f t="shared" si="2"/>
        <v>3</v>
      </c>
      <c r="G32" s="19">
        <f t="shared" si="3"/>
        <v>0</v>
      </c>
      <c r="H32" s="85">
        <f t="shared" si="0"/>
        <v>0</v>
      </c>
    </row>
    <row r="33" spans="1:8">
      <c r="A33" s="84">
        <v>640</v>
      </c>
      <c r="B33" s="17">
        <v>20</v>
      </c>
      <c r="C33" s="17" t="s">
        <v>48</v>
      </c>
      <c r="D33" s="19">
        <v>55570</v>
      </c>
      <c r="E33" s="19">
        <f t="shared" si="1"/>
        <v>135303.71428347315</v>
      </c>
      <c r="F33" s="19">
        <f t="shared" si="2"/>
        <v>6</v>
      </c>
      <c r="G33" s="19">
        <f t="shared" si="3"/>
        <v>3</v>
      </c>
      <c r="H33" s="85">
        <f t="shared" si="0"/>
        <v>55570</v>
      </c>
    </row>
    <row r="34" spans="1:8">
      <c r="A34" s="84">
        <v>640</v>
      </c>
      <c r="B34" s="17">
        <v>21</v>
      </c>
      <c r="C34" s="17" t="s">
        <v>49</v>
      </c>
      <c r="D34" s="19">
        <v>3256</v>
      </c>
      <c r="E34" s="19">
        <f t="shared" si="1"/>
        <v>138559.71428347315</v>
      </c>
      <c r="F34" s="19">
        <f t="shared" si="2"/>
        <v>6</v>
      </c>
      <c r="G34" s="19">
        <f t="shared" si="3"/>
        <v>0</v>
      </c>
      <c r="H34" s="85">
        <f t="shared" si="0"/>
        <v>0</v>
      </c>
    </row>
    <row r="35" spans="1:8">
      <c r="A35" s="84">
        <v>640</v>
      </c>
      <c r="B35" s="17">
        <v>22</v>
      </c>
      <c r="C35" s="17" t="s">
        <v>50</v>
      </c>
      <c r="D35" s="19">
        <v>42100</v>
      </c>
      <c r="E35" s="19">
        <f t="shared" si="1"/>
        <v>180659.71428347315</v>
      </c>
      <c r="F35" s="19">
        <f t="shared" si="2"/>
        <v>8</v>
      </c>
      <c r="G35" s="19">
        <f t="shared" si="3"/>
        <v>2</v>
      </c>
      <c r="H35" s="85">
        <f t="shared" si="0"/>
        <v>42100</v>
      </c>
    </row>
    <row r="36" spans="1:8">
      <c r="A36" s="84">
        <v>640</v>
      </c>
      <c r="B36" s="17">
        <v>23</v>
      </c>
      <c r="C36" s="17" t="s">
        <v>51</v>
      </c>
      <c r="D36" s="19">
        <v>1875</v>
      </c>
      <c r="E36" s="19">
        <f t="shared" si="1"/>
        <v>182534.71428347315</v>
      </c>
      <c r="F36" s="19">
        <f t="shared" si="2"/>
        <v>8</v>
      </c>
      <c r="G36" s="19">
        <f t="shared" si="3"/>
        <v>0</v>
      </c>
      <c r="H36" s="85">
        <f t="shared" si="0"/>
        <v>0</v>
      </c>
    </row>
    <row r="37" spans="1:8">
      <c r="A37" s="84">
        <v>640</v>
      </c>
      <c r="B37" s="17">
        <v>24</v>
      </c>
      <c r="C37" s="17" t="s">
        <v>52</v>
      </c>
      <c r="D37" s="19">
        <v>1325</v>
      </c>
      <c r="E37" s="19">
        <f t="shared" si="1"/>
        <v>183859.71428347315</v>
      </c>
      <c r="F37" s="19">
        <f t="shared" si="2"/>
        <v>8</v>
      </c>
      <c r="G37" s="19">
        <f t="shared" si="3"/>
        <v>0</v>
      </c>
      <c r="H37" s="85">
        <f t="shared" si="0"/>
        <v>0</v>
      </c>
    </row>
    <row r="38" spans="1:8">
      <c r="A38" s="84">
        <v>640</v>
      </c>
      <c r="B38" s="17">
        <v>25</v>
      </c>
      <c r="C38" s="17" t="s">
        <v>53</v>
      </c>
      <c r="D38" s="19">
        <v>4421</v>
      </c>
      <c r="E38" s="19">
        <f t="shared" si="1"/>
        <v>188280.71428347315</v>
      </c>
      <c r="F38" s="19">
        <f t="shared" si="2"/>
        <v>8</v>
      </c>
      <c r="G38" s="19">
        <f t="shared" si="3"/>
        <v>0</v>
      </c>
      <c r="H38" s="85">
        <f t="shared" si="0"/>
        <v>0</v>
      </c>
    </row>
    <row r="39" spans="1:8">
      <c r="A39" s="84">
        <v>640</v>
      </c>
      <c r="B39" s="17">
        <v>26</v>
      </c>
      <c r="C39" s="17" t="s">
        <v>54</v>
      </c>
      <c r="D39" s="19">
        <v>2256</v>
      </c>
      <c r="E39" s="19">
        <f t="shared" si="1"/>
        <v>190536.71428347315</v>
      </c>
      <c r="F39" s="19">
        <f t="shared" si="2"/>
        <v>8</v>
      </c>
      <c r="G39" s="19">
        <f t="shared" si="3"/>
        <v>0</v>
      </c>
      <c r="H39" s="85">
        <f t="shared" si="0"/>
        <v>0</v>
      </c>
    </row>
    <row r="40" spans="1:8">
      <c r="A40" s="84">
        <v>640</v>
      </c>
      <c r="B40" s="17">
        <v>27</v>
      </c>
      <c r="C40" s="17" t="s">
        <v>55</v>
      </c>
      <c r="D40" s="19">
        <v>31020</v>
      </c>
      <c r="E40" s="19">
        <f t="shared" si="1"/>
        <v>221556.71428347315</v>
      </c>
      <c r="F40" s="19">
        <f t="shared" si="2"/>
        <v>10</v>
      </c>
      <c r="G40" s="19">
        <f t="shared" si="3"/>
        <v>2</v>
      </c>
      <c r="H40" s="85">
        <f t="shared" si="0"/>
        <v>31020</v>
      </c>
    </row>
    <row r="41" spans="1:8">
      <c r="A41" s="84">
        <v>640</v>
      </c>
      <c r="B41" s="17">
        <v>28</v>
      </c>
      <c r="C41" s="17" t="s">
        <v>56</v>
      </c>
      <c r="D41" s="19">
        <v>3348</v>
      </c>
      <c r="E41" s="19">
        <f t="shared" si="1"/>
        <v>224904.71428347315</v>
      </c>
      <c r="F41" s="19">
        <f t="shared" si="2"/>
        <v>10</v>
      </c>
      <c r="G41" s="19">
        <f t="shared" si="3"/>
        <v>0</v>
      </c>
      <c r="H41" s="85">
        <f t="shared" si="0"/>
        <v>0</v>
      </c>
    </row>
    <row r="42" spans="1:8">
      <c r="A42" s="84">
        <v>640</v>
      </c>
      <c r="B42" s="17">
        <v>29</v>
      </c>
      <c r="C42" s="17" t="s">
        <v>57</v>
      </c>
      <c r="D42" s="19">
        <v>1256</v>
      </c>
      <c r="E42" s="19">
        <f t="shared" si="1"/>
        <v>226160.71428347315</v>
      </c>
      <c r="F42" s="19">
        <f t="shared" si="2"/>
        <v>10</v>
      </c>
      <c r="G42" s="19">
        <f t="shared" si="3"/>
        <v>0</v>
      </c>
      <c r="H42" s="85">
        <f t="shared" si="0"/>
        <v>0</v>
      </c>
    </row>
    <row r="43" spans="1:8">
      <c r="A43" s="84">
        <v>640</v>
      </c>
      <c r="B43" s="17">
        <v>30</v>
      </c>
      <c r="C43" s="17" t="s">
        <v>58</v>
      </c>
      <c r="D43" s="19">
        <v>1598</v>
      </c>
      <c r="E43" s="19">
        <f t="shared" si="1"/>
        <v>227758.71428347315</v>
      </c>
      <c r="F43" s="19">
        <f t="shared" si="2"/>
        <v>10</v>
      </c>
      <c r="G43" s="19">
        <f t="shared" si="3"/>
        <v>0</v>
      </c>
      <c r="H43" s="85">
        <f t="shared" si="0"/>
        <v>0</v>
      </c>
    </row>
    <row r="44" spans="1:8">
      <c r="A44" s="84">
        <v>640</v>
      </c>
      <c r="B44" s="17">
        <v>31</v>
      </c>
      <c r="C44" s="17" t="s">
        <v>59</v>
      </c>
      <c r="D44" s="19">
        <v>1985</v>
      </c>
      <c r="E44" s="19">
        <f t="shared" si="1"/>
        <v>229743.71428347315</v>
      </c>
      <c r="F44" s="19">
        <f t="shared" si="2"/>
        <v>10</v>
      </c>
      <c r="G44" s="19">
        <f t="shared" si="3"/>
        <v>0</v>
      </c>
      <c r="H44" s="85">
        <f t="shared" si="0"/>
        <v>0</v>
      </c>
    </row>
    <row r="45" spans="1:8">
      <c r="A45" s="84">
        <v>640</v>
      </c>
      <c r="B45" s="17">
        <v>32</v>
      </c>
      <c r="C45" s="17" t="s">
        <v>60</v>
      </c>
      <c r="D45" s="19">
        <v>1120</v>
      </c>
      <c r="E45" s="19">
        <f t="shared" si="1"/>
        <v>230863.71428347315</v>
      </c>
      <c r="F45" s="19">
        <f t="shared" si="2"/>
        <v>10</v>
      </c>
      <c r="G45" s="19">
        <f t="shared" si="3"/>
        <v>0</v>
      </c>
      <c r="H45" s="85">
        <f t="shared" si="0"/>
        <v>0</v>
      </c>
    </row>
    <row r="46" spans="1:8">
      <c r="A46" s="84">
        <v>640</v>
      </c>
      <c r="B46" s="17">
        <v>33</v>
      </c>
      <c r="C46" s="17" t="s">
        <v>61</v>
      </c>
      <c r="D46" s="19">
        <v>2340</v>
      </c>
      <c r="E46" s="19">
        <f t="shared" si="1"/>
        <v>233203.71428347315</v>
      </c>
      <c r="F46" s="19">
        <f t="shared" si="2"/>
        <v>10</v>
      </c>
      <c r="G46" s="19">
        <f t="shared" si="3"/>
        <v>0</v>
      </c>
      <c r="H46" s="85">
        <f t="shared" si="0"/>
        <v>0</v>
      </c>
    </row>
    <row r="47" spans="1:8">
      <c r="A47" s="84">
        <v>640</v>
      </c>
      <c r="B47" s="17">
        <v>34</v>
      </c>
      <c r="C47" s="17" t="s">
        <v>62</v>
      </c>
      <c r="D47" s="19">
        <v>2745</v>
      </c>
      <c r="E47" s="19">
        <f t="shared" si="1"/>
        <v>235948.71428347315</v>
      </c>
      <c r="F47" s="19">
        <f t="shared" si="2"/>
        <v>11</v>
      </c>
      <c r="G47" s="19">
        <f t="shared" si="3"/>
        <v>1</v>
      </c>
      <c r="H47" s="85">
        <f t="shared" si="0"/>
        <v>2745</v>
      </c>
    </row>
    <row r="48" spans="1:8">
      <c r="A48" s="84">
        <v>640</v>
      </c>
      <c r="B48" s="17">
        <v>35</v>
      </c>
      <c r="C48" s="17" t="s">
        <v>63</v>
      </c>
      <c r="D48" s="19">
        <v>3842</v>
      </c>
      <c r="E48" s="19">
        <f t="shared" si="1"/>
        <v>239790.71428347315</v>
      </c>
      <c r="F48" s="19">
        <f t="shared" si="2"/>
        <v>11</v>
      </c>
      <c r="G48" s="19">
        <f t="shared" si="3"/>
        <v>0</v>
      </c>
      <c r="H48" s="85">
        <f t="shared" si="0"/>
        <v>0</v>
      </c>
    </row>
    <row r="49" spans="1:8">
      <c r="A49" s="84">
        <v>640</v>
      </c>
      <c r="B49" s="17">
        <v>36</v>
      </c>
      <c r="C49" s="17" t="s">
        <v>64</v>
      </c>
      <c r="D49" s="19">
        <v>2358</v>
      </c>
      <c r="E49" s="19">
        <f t="shared" si="1"/>
        <v>242148.71428347315</v>
      </c>
      <c r="F49" s="19">
        <f t="shared" si="2"/>
        <v>11</v>
      </c>
      <c r="G49" s="19">
        <f t="shared" si="3"/>
        <v>0</v>
      </c>
      <c r="H49" s="85">
        <f t="shared" si="0"/>
        <v>0</v>
      </c>
    </row>
    <row r="50" spans="1:8">
      <c r="A50" s="84">
        <v>640</v>
      </c>
      <c r="B50" s="17">
        <v>37</v>
      </c>
      <c r="C50" s="17" t="s">
        <v>65</v>
      </c>
      <c r="D50" s="19">
        <v>2245</v>
      </c>
      <c r="E50" s="19">
        <f t="shared" si="1"/>
        <v>244393.71428347315</v>
      </c>
      <c r="F50" s="19">
        <f t="shared" si="2"/>
        <v>11</v>
      </c>
      <c r="G50" s="19">
        <f t="shared" si="3"/>
        <v>0</v>
      </c>
      <c r="H50" s="85">
        <f t="shared" si="0"/>
        <v>0</v>
      </c>
    </row>
    <row r="51" spans="1:8">
      <c r="A51" s="84">
        <v>640</v>
      </c>
      <c r="B51" s="17">
        <v>38</v>
      </c>
      <c r="C51" s="17" t="s">
        <v>66</v>
      </c>
      <c r="D51" s="19">
        <v>1985</v>
      </c>
      <c r="E51" s="19">
        <f t="shared" si="1"/>
        <v>246378.71428347315</v>
      </c>
      <c r="F51" s="19">
        <f t="shared" si="2"/>
        <v>11</v>
      </c>
      <c r="G51" s="19">
        <f t="shared" si="3"/>
        <v>0</v>
      </c>
      <c r="H51" s="85">
        <f t="shared" si="0"/>
        <v>0</v>
      </c>
    </row>
    <row r="52" spans="1:8">
      <c r="A52" s="84">
        <v>640</v>
      </c>
      <c r="B52" s="17">
        <v>39</v>
      </c>
      <c r="C52" s="17" t="s">
        <v>67</v>
      </c>
      <c r="D52" s="19">
        <v>1798</v>
      </c>
      <c r="E52" s="19">
        <f t="shared" si="1"/>
        <v>248176.71428347315</v>
      </c>
      <c r="F52" s="19">
        <f t="shared" si="2"/>
        <v>11</v>
      </c>
      <c r="G52" s="19">
        <f t="shared" si="3"/>
        <v>0</v>
      </c>
      <c r="H52" s="85">
        <f t="shared" si="0"/>
        <v>0</v>
      </c>
    </row>
    <row r="53" spans="1:8">
      <c r="A53" s="84">
        <v>640</v>
      </c>
      <c r="B53" s="17">
        <v>40</v>
      </c>
      <c r="C53" s="17" t="s">
        <v>68</v>
      </c>
      <c r="D53" s="19">
        <v>2298</v>
      </c>
      <c r="E53" s="19">
        <f t="shared" si="1"/>
        <v>250474.71428347315</v>
      </c>
      <c r="F53" s="19">
        <f t="shared" si="2"/>
        <v>11</v>
      </c>
      <c r="G53" s="19">
        <f t="shared" si="3"/>
        <v>0</v>
      </c>
      <c r="H53" s="85">
        <f t="shared" si="0"/>
        <v>0</v>
      </c>
    </row>
    <row r="54" spans="1:8">
      <c r="A54" s="84">
        <v>640</v>
      </c>
      <c r="B54" s="17">
        <v>1</v>
      </c>
      <c r="C54" s="17" t="s">
        <v>69</v>
      </c>
      <c r="D54" s="19">
        <v>2585.8536694163663</v>
      </c>
      <c r="E54" s="19">
        <f t="shared" si="1"/>
        <v>253060.56795288951</v>
      </c>
      <c r="F54" s="19">
        <f t="shared" si="2"/>
        <v>11</v>
      </c>
      <c r="G54" s="19">
        <f t="shared" si="3"/>
        <v>0</v>
      </c>
      <c r="H54" s="85">
        <f t="shared" si="0"/>
        <v>0</v>
      </c>
    </row>
    <row r="55" spans="1:8">
      <c r="A55" s="84">
        <v>640</v>
      </c>
      <c r="B55" s="17">
        <v>2</v>
      </c>
      <c r="C55" s="17" t="s">
        <v>70</v>
      </c>
      <c r="D55" s="19">
        <v>2479.0950532044285</v>
      </c>
      <c r="E55" s="19">
        <f t="shared" si="1"/>
        <v>255539.66300609394</v>
      </c>
      <c r="F55" s="19">
        <f t="shared" si="2"/>
        <v>12</v>
      </c>
      <c r="G55" s="19">
        <f t="shared" si="3"/>
        <v>1</v>
      </c>
      <c r="H55" s="85">
        <f t="shared" si="0"/>
        <v>2479.0950532044285</v>
      </c>
    </row>
    <row r="56" spans="1:8">
      <c r="A56" s="84">
        <v>640</v>
      </c>
      <c r="B56" s="17">
        <v>3</v>
      </c>
      <c r="C56" s="17" t="s">
        <v>71</v>
      </c>
      <c r="D56" s="19">
        <v>1269.6770590210758</v>
      </c>
      <c r="E56" s="19">
        <f t="shared" si="1"/>
        <v>256809.34006511502</v>
      </c>
      <c r="F56" s="19">
        <f t="shared" si="2"/>
        <v>12</v>
      </c>
      <c r="G56" s="19">
        <f t="shared" si="3"/>
        <v>0</v>
      </c>
      <c r="H56" s="85">
        <f t="shared" si="0"/>
        <v>0</v>
      </c>
    </row>
    <row r="57" spans="1:8">
      <c r="A57" s="84">
        <v>640</v>
      </c>
      <c r="B57" s="17">
        <v>4</v>
      </c>
      <c r="C57" s="17" t="s">
        <v>72</v>
      </c>
      <c r="D57" s="19">
        <v>2558.4820712165292</v>
      </c>
      <c r="E57" s="19">
        <f t="shared" si="1"/>
        <v>259367.82213633155</v>
      </c>
      <c r="F57" s="19">
        <f t="shared" si="2"/>
        <v>12</v>
      </c>
      <c r="G57" s="19">
        <f t="shared" si="3"/>
        <v>0</v>
      </c>
      <c r="H57" s="85">
        <f t="shared" si="0"/>
        <v>0</v>
      </c>
    </row>
    <row r="58" spans="1:8">
      <c r="A58" s="84">
        <v>640</v>
      </c>
      <c r="B58" s="17">
        <v>5</v>
      </c>
      <c r="C58" s="17" t="s">
        <v>73</v>
      </c>
      <c r="D58" s="19">
        <v>4976.8903090098202</v>
      </c>
      <c r="E58" s="19">
        <f t="shared" si="1"/>
        <v>264344.7124453414</v>
      </c>
      <c r="F58" s="19">
        <f t="shared" si="2"/>
        <v>12</v>
      </c>
      <c r="G58" s="19">
        <f t="shared" si="3"/>
        <v>0</v>
      </c>
      <c r="H58" s="85">
        <f t="shared" si="0"/>
        <v>0</v>
      </c>
    </row>
    <row r="59" spans="1:8">
      <c r="A59" s="84">
        <v>640</v>
      </c>
      <c r="B59" s="17">
        <v>6</v>
      </c>
      <c r="C59" s="17" t="s">
        <v>74</v>
      </c>
      <c r="D59" s="19">
        <v>1802.3142748989876</v>
      </c>
      <c r="E59" s="19">
        <f t="shared" si="1"/>
        <v>266147.02672024036</v>
      </c>
      <c r="F59" s="19">
        <f t="shared" si="2"/>
        <v>12</v>
      </c>
      <c r="G59" s="19">
        <f t="shared" si="3"/>
        <v>0</v>
      </c>
      <c r="H59" s="85">
        <f t="shared" si="0"/>
        <v>0</v>
      </c>
    </row>
    <row r="60" spans="1:8">
      <c r="A60" s="84">
        <v>640</v>
      </c>
      <c r="B60" s="17">
        <v>7</v>
      </c>
      <c r="C60" s="17" t="s">
        <v>75</v>
      </c>
      <c r="D60" s="19">
        <v>3383.8274526522032</v>
      </c>
      <c r="E60" s="19">
        <f t="shared" si="1"/>
        <v>269530.85417289258</v>
      </c>
      <c r="F60" s="19">
        <f t="shared" si="2"/>
        <v>12</v>
      </c>
      <c r="G60" s="19">
        <f t="shared" si="3"/>
        <v>0</v>
      </c>
      <c r="H60" s="85">
        <f t="shared" si="0"/>
        <v>0</v>
      </c>
    </row>
    <row r="61" spans="1:8">
      <c r="A61" s="84">
        <v>640</v>
      </c>
      <c r="B61" s="17">
        <v>8</v>
      </c>
      <c r="C61" s="17" t="s">
        <v>76</v>
      </c>
      <c r="D61" s="19">
        <v>1622.9783812257047</v>
      </c>
      <c r="E61" s="19">
        <f t="shared" si="1"/>
        <v>271153.8325541183</v>
      </c>
      <c r="F61" s="19">
        <f t="shared" si="2"/>
        <v>12</v>
      </c>
      <c r="G61" s="19">
        <f t="shared" si="3"/>
        <v>0</v>
      </c>
      <c r="H61" s="85">
        <f t="shared" si="0"/>
        <v>0</v>
      </c>
    </row>
    <row r="62" spans="1:8">
      <c r="A62" s="84">
        <v>640</v>
      </c>
      <c r="B62" s="17">
        <v>9</v>
      </c>
      <c r="C62" s="17" t="s">
        <v>77</v>
      </c>
      <c r="D62" s="19">
        <v>2524.5058127502266</v>
      </c>
      <c r="E62" s="19">
        <f t="shared" si="1"/>
        <v>273678.3383668685</v>
      </c>
      <c r="F62" s="19">
        <f t="shared" si="2"/>
        <v>12</v>
      </c>
      <c r="G62" s="19">
        <f t="shared" si="3"/>
        <v>0</v>
      </c>
      <c r="H62" s="85">
        <f t="shared" si="0"/>
        <v>0</v>
      </c>
    </row>
    <row r="63" spans="1:8">
      <c r="A63" s="84">
        <v>640</v>
      </c>
      <c r="B63" s="17">
        <v>10</v>
      </c>
      <c r="C63" s="17" t="s">
        <v>78</v>
      </c>
      <c r="D63" s="19">
        <v>3416.4949051797093</v>
      </c>
      <c r="E63" s="19">
        <f t="shared" si="1"/>
        <v>277094.83327204821</v>
      </c>
      <c r="F63" s="19">
        <f t="shared" si="2"/>
        <v>13</v>
      </c>
      <c r="G63" s="19">
        <f t="shared" si="3"/>
        <v>1</v>
      </c>
      <c r="H63" s="85">
        <f t="shared" si="0"/>
        <v>3416.4949051797093</v>
      </c>
    </row>
    <row r="64" spans="1:8">
      <c r="A64" s="84">
        <v>640</v>
      </c>
      <c r="B64" s="17">
        <v>11</v>
      </c>
      <c r="C64" s="17" t="s">
        <v>79</v>
      </c>
      <c r="D64" s="19">
        <v>4598.0898894623506</v>
      </c>
      <c r="E64" s="19">
        <f t="shared" si="1"/>
        <v>281692.92316151055</v>
      </c>
      <c r="F64" s="19">
        <f t="shared" si="2"/>
        <v>13</v>
      </c>
      <c r="G64" s="19">
        <f t="shared" si="3"/>
        <v>0</v>
      </c>
      <c r="H64" s="85">
        <f t="shared" si="0"/>
        <v>0</v>
      </c>
    </row>
    <row r="65" spans="1:8">
      <c r="A65" s="84">
        <v>640</v>
      </c>
      <c r="B65" s="17">
        <v>12</v>
      </c>
      <c r="C65" s="17" t="s">
        <v>80</v>
      </c>
      <c r="D65" s="19">
        <v>1389.5706119905544</v>
      </c>
      <c r="E65" s="19">
        <f t="shared" si="1"/>
        <v>283082.49377350113</v>
      </c>
      <c r="F65" s="19">
        <f t="shared" si="2"/>
        <v>13</v>
      </c>
      <c r="G65" s="19">
        <f t="shared" si="3"/>
        <v>0</v>
      </c>
      <c r="H65" s="85">
        <f t="shared" si="0"/>
        <v>0</v>
      </c>
    </row>
    <row r="66" spans="1:8">
      <c r="A66" s="84">
        <v>640</v>
      </c>
      <c r="B66" s="17">
        <v>13</v>
      </c>
      <c r="C66" s="17" t="s">
        <v>81</v>
      </c>
      <c r="D66" s="19">
        <v>4223.2926662558348</v>
      </c>
      <c r="E66" s="19">
        <f t="shared" si="1"/>
        <v>287305.78643975698</v>
      </c>
      <c r="F66" s="19">
        <f t="shared" si="2"/>
        <v>13</v>
      </c>
      <c r="G66" s="19">
        <f t="shared" si="3"/>
        <v>0</v>
      </c>
      <c r="H66" s="85">
        <f t="shared" si="0"/>
        <v>0</v>
      </c>
    </row>
    <row r="67" spans="1:8">
      <c r="A67" s="84">
        <v>640</v>
      </c>
      <c r="B67" s="17">
        <v>14</v>
      </c>
      <c r="C67" s="17" t="s">
        <v>82</v>
      </c>
      <c r="D67" s="19">
        <v>7174.0571654155838</v>
      </c>
      <c r="E67" s="19">
        <f t="shared" si="1"/>
        <v>294479.84360517259</v>
      </c>
      <c r="F67" s="19">
        <f t="shared" si="2"/>
        <v>13</v>
      </c>
      <c r="G67" s="19">
        <f t="shared" si="3"/>
        <v>0</v>
      </c>
      <c r="H67" s="85">
        <f t="shared" si="0"/>
        <v>0</v>
      </c>
    </row>
    <row r="68" spans="1:8">
      <c r="A68" s="84">
        <v>640</v>
      </c>
      <c r="B68" s="17">
        <v>15</v>
      </c>
      <c r="C68" s="17" t="s">
        <v>83</v>
      </c>
      <c r="D68" s="19">
        <v>1497.2481028275768</v>
      </c>
      <c r="E68" s="19">
        <f t="shared" si="1"/>
        <v>295977.09170800017</v>
      </c>
      <c r="F68" s="19">
        <f t="shared" si="2"/>
        <v>13</v>
      </c>
      <c r="G68" s="19">
        <f t="shared" si="3"/>
        <v>0</v>
      </c>
      <c r="H68" s="85">
        <f t="shared" si="0"/>
        <v>0</v>
      </c>
    </row>
    <row r="69" spans="1:8">
      <c r="A69" s="84">
        <v>640</v>
      </c>
      <c r="B69" s="17">
        <v>16</v>
      </c>
      <c r="C69" s="17" t="s">
        <v>84</v>
      </c>
      <c r="D69" s="19">
        <v>4888.6329668807975</v>
      </c>
      <c r="E69" s="19">
        <f t="shared" si="1"/>
        <v>300865.72467488097</v>
      </c>
      <c r="F69" s="19">
        <f t="shared" si="2"/>
        <v>14</v>
      </c>
      <c r="G69" s="19">
        <f t="shared" si="3"/>
        <v>1</v>
      </c>
      <c r="H69" s="85">
        <f t="shared" si="0"/>
        <v>4888.6329668807975</v>
      </c>
    </row>
    <row r="70" spans="1:8">
      <c r="A70" s="84">
        <v>640</v>
      </c>
      <c r="B70" s="17">
        <v>17</v>
      </c>
      <c r="C70" s="17" t="s">
        <v>85</v>
      </c>
      <c r="D70" s="19">
        <v>5765.2086055154996</v>
      </c>
      <c r="E70" s="19">
        <f t="shared" si="1"/>
        <v>306630.93328039645</v>
      </c>
      <c r="F70" s="19">
        <f t="shared" si="2"/>
        <v>14</v>
      </c>
      <c r="G70" s="19">
        <f t="shared" si="3"/>
        <v>0</v>
      </c>
      <c r="H70" s="85">
        <f t="shared" si="0"/>
        <v>0</v>
      </c>
    </row>
    <row r="71" spans="1:8">
      <c r="A71" s="84">
        <v>640</v>
      </c>
      <c r="B71" s="17">
        <v>18</v>
      </c>
      <c r="C71" s="17" t="s">
        <v>86</v>
      </c>
      <c r="D71" s="19">
        <v>1245.7153944437878</v>
      </c>
      <c r="E71" s="19">
        <f t="shared" si="1"/>
        <v>307876.64867484022</v>
      </c>
      <c r="F71" s="19">
        <f t="shared" si="2"/>
        <v>14</v>
      </c>
      <c r="G71" s="19">
        <f t="shared" si="3"/>
        <v>0</v>
      </c>
      <c r="H71" s="85">
        <f t="shared" si="0"/>
        <v>0</v>
      </c>
    </row>
    <row r="72" spans="1:8">
      <c r="A72" s="84">
        <v>640</v>
      </c>
      <c r="B72" s="17">
        <v>19</v>
      </c>
      <c r="C72" s="17" t="s">
        <v>87</v>
      </c>
      <c r="D72" s="19">
        <v>6071.4981696905197</v>
      </c>
      <c r="E72" s="19">
        <f t="shared" si="1"/>
        <v>313948.14684453077</v>
      </c>
      <c r="F72" s="19">
        <f t="shared" si="2"/>
        <v>14</v>
      </c>
      <c r="G72" s="19">
        <f t="shared" si="3"/>
        <v>0</v>
      </c>
      <c r="H72" s="85">
        <f t="shared" si="0"/>
        <v>0</v>
      </c>
    </row>
    <row r="73" spans="1:8">
      <c r="A73" s="84">
        <v>640</v>
      </c>
      <c r="B73" s="17">
        <v>20</v>
      </c>
      <c r="C73" s="17" t="s">
        <v>88</v>
      </c>
      <c r="D73" s="19">
        <v>5667.4925893952332</v>
      </c>
      <c r="E73" s="19">
        <f t="shared" si="1"/>
        <v>319615.63943392603</v>
      </c>
      <c r="F73" s="19">
        <f t="shared" si="2"/>
        <v>15</v>
      </c>
      <c r="G73" s="19">
        <f t="shared" si="3"/>
        <v>1</v>
      </c>
      <c r="H73" s="85">
        <f t="shared" si="0"/>
        <v>5667.4925893952332</v>
      </c>
    </row>
    <row r="74" spans="1:8">
      <c r="A74" s="84">
        <v>640</v>
      </c>
      <c r="B74" s="17">
        <v>21</v>
      </c>
      <c r="C74" s="17" t="s">
        <v>89</v>
      </c>
      <c r="D74" s="19">
        <v>3483.1960404342567</v>
      </c>
      <c r="E74" s="19">
        <f t="shared" si="1"/>
        <v>323098.83547436027</v>
      </c>
      <c r="F74" s="19">
        <f t="shared" si="2"/>
        <v>15</v>
      </c>
      <c r="G74" s="19">
        <f t="shared" si="3"/>
        <v>0</v>
      </c>
      <c r="H74" s="85">
        <f t="shared" si="0"/>
        <v>0</v>
      </c>
    </row>
    <row r="75" spans="1:8">
      <c r="A75" s="84">
        <v>640</v>
      </c>
      <c r="B75" s="17">
        <v>22</v>
      </c>
      <c r="C75" s="17" t="s">
        <v>90</v>
      </c>
      <c r="D75" s="19">
        <v>4549.7895269251276</v>
      </c>
      <c r="E75" s="19">
        <f t="shared" si="1"/>
        <v>327648.6250012854</v>
      </c>
      <c r="F75" s="19">
        <f t="shared" si="2"/>
        <v>15</v>
      </c>
      <c r="G75" s="19">
        <f t="shared" si="3"/>
        <v>0</v>
      </c>
      <c r="H75" s="85">
        <f t="shared" si="0"/>
        <v>0</v>
      </c>
    </row>
    <row r="76" spans="1:8">
      <c r="A76" s="84">
        <v>640</v>
      </c>
      <c r="B76" s="17">
        <v>23</v>
      </c>
      <c r="C76" s="17" t="s">
        <v>91</v>
      </c>
      <c r="D76" s="19">
        <v>2047.9128934605569</v>
      </c>
      <c r="E76" s="19">
        <f t="shared" si="1"/>
        <v>329696.53789474594</v>
      </c>
      <c r="F76" s="19">
        <f t="shared" si="2"/>
        <v>15</v>
      </c>
      <c r="G76" s="19">
        <f t="shared" si="3"/>
        <v>0</v>
      </c>
      <c r="H76" s="85">
        <f t="shared" si="0"/>
        <v>0</v>
      </c>
    </row>
    <row r="77" spans="1:8">
      <c r="A77" s="84">
        <v>640</v>
      </c>
      <c r="B77" s="17">
        <v>24</v>
      </c>
      <c r="C77" s="17" t="s">
        <v>92</v>
      </c>
      <c r="D77" s="19">
        <v>1421.7133787569894</v>
      </c>
      <c r="E77" s="19">
        <f t="shared" si="1"/>
        <v>331118.25127350294</v>
      </c>
      <c r="F77" s="19">
        <f t="shared" si="2"/>
        <v>15</v>
      </c>
      <c r="G77" s="19">
        <f t="shared" si="3"/>
        <v>0</v>
      </c>
      <c r="H77" s="85">
        <f t="shared" si="0"/>
        <v>0</v>
      </c>
    </row>
    <row r="78" spans="1:8">
      <c r="A78" s="84">
        <v>640</v>
      </c>
      <c r="B78" s="17">
        <v>25</v>
      </c>
      <c r="C78" s="17" t="s">
        <v>93</v>
      </c>
      <c r="D78" s="19">
        <v>4726.9767321446088</v>
      </c>
      <c r="E78" s="19">
        <f t="shared" si="1"/>
        <v>335845.22800564754</v>
      </c>
      <c r="F78" s="19">
        <f t="shared" si="2"/>
        <v>15</v>
      </c>
      <c r="G78" s="19">
        <f t="shared" si="3"/>
        <v>0</v>
      </c>
      <c r="H78" s="85">
        <f t="shared" ref="H78:H141" si="4">IF(G78=0,0,D78)</f>
        <v>0</v>
      </c>
    </row>
    <row r="79" spans="1:8">
      <c r="A79" s="84">
        <v>640</v>
      </c>
      <c r="B79" s="17">
        <v>26</v>
      </c>
      <c r="C79" s="17" t="s">
        <v>94</v>
      </c>
      <c r="D79" s="19">
        <v>2468.0250596964588</v>
      </c>
      <c r="E79" s="19">
        <f t="shared" ref="E79:E142" si="5">+E78+D79</f>
        <v>338313.253065344</v>
      </c>
      <c r="F79" s="19">
        <f t="shared" ref="F79:F142" si="6">INT((E79/$D$6))</f>
        <v>15</v>
      </c>
      <c r="G79" s="19">
        <f t="shared" ref="G79:G142" si="7">+F79-F78</f>
        <v>0</v>
      </c>
      <c r="H79" s="85">
        <f t="shared" si="4"/>
        <v>0</v>
      </c>
    </row>
    <row r="80" spans="1:8">
      <c r="A80" s="84">
        <v>640</v>
      </c>
      <c r="B80" s="17">
        <v>27</v>
      </c>
      <c r="C80" s="17" t="s">
        <v>95</v>
      </c>
      <c r="D80" s="19">
        <v>3358.5468537030692</v>
      </c>
      <c r="E80" s="19">
        <f t="shared" si="5"/>
        <v>341671.7999190471</v>
      </c>
      <c r="F80" s="19">
        <f t="shared" si="6"/>
        <v>16</v>
      </c>
      <c r="G80" s="19">
        <f t="shared" si="7"/>
        <v>1</v>
      </c>
      <c r="H80" s="85">
        <f t="shared" si="4"/>
        <v>3358.5468537030692</v>
      </c>
    </row>
    <row r="81" spans="1:8">
      <c r="A81" s="84">
        <v>640</v>
      </c>
      <c r="B81" s="17">
        <v>28</v>
      </c>
      <c r="C81" s="17" t="s">
        <v>96</v>
      </c>
      <c r="D81" s="19">
        <v>3544.7883643393993</v>
      </c>
      <c r="E81" s="19">
        <f t="shared" si="5"/>
        <v>345216.58828338649</v>
      </c>
      <c r="F81" s="19">
        <f t="shared" si="6"/>
        <v>16</v>
      </c>
      <c r="G81" s="19">
        <f t="shared" si="7"/>
        <v>0</v>
      </c>
      <c r="H81" s="85">
        <f t="shared" si="4"/>
        <v>0</v>
      </c>
    </row>
    <row r="82" spans="1:8">
      <c r="A82" s="84">
        <v>640</v>
      </c>
      <c r="B82" s="17">
        <v>29</v>
      </c>
      <c r="C82" s="17" t="s">
        <v>97</v>
      </c>
      <c r="D82" s="19">
        <v>1300.0889430522284</v>
      </c>
      <c r="E82" s="19">
        <f t="shared" si="5"/>
        <v>346516.67722643871</v>
      </c>
      <c r="F82" s="19">
        <f t="shared" si="6"/>
        <v>16</v>
      </c>
      <c r="G82" s="19">
        <f t="shared" si="7"/>
        <v>0</v>
      </c>
      <c r="H82" s="85">
        <f t="shared" si="4"/>
        <v>0</v>
      </c>
    </row>
    <row r="83" spans="1:8">
      <c r="A83" s="84">
        <v>640</v>
      </c>
      <c r="B83" s="17">
        <v>30</v>
      </c>
      <c r="C83" s="17" t="s">
        <v>98</v>
      </c>
      <c r="D83" s="19">
        <v>1674.6317006576535</v>
      </c>
      <c r="E83" s="19">
        <f t="shared" si="5"/>
        <v>348191.30892709637</v>
      </c>
      <c r="F83" s="19">
        <f t="shared" si="6"/>
        <v>16</v>
      </c>
      <c r="G83" s="19">
        <f t="shared" si="7"/>
        <v>0</v>
      </c>
      <c r="H83" s="85">
        <f t="shared" si="4"/>
        <v>0</v>
      </c>
    </row>
    <row r="84" spans="1:8">
      <c r="A84" s="84">
        <v>640</v>
      </c>
      <c r="B84" s="17">
        <v>31</v>
      </c>
      <c r="C84" s="17" t="s">
        <v>99</v>
      </c>
      <c r="D84" s="19">
        <v>2150.0484896198136</v>
      </c>
      <c r="E84" s="19">
        <f t="shared" si="5"/>
        <v>350341.35741671617</v>
      </c>
      <c r="F84" s="19">
        <f t="shared" si="6"/>
        <v>16</v>
      </c>
      <c r="G84" s="19">
        <f t="shared" si="7"/>
        <v>0</v>
      </c>
      <c r="H84" s="85">
        <f t="shared" si="4"/>
        <v>0</v>
      </c>
    </row>
    <row r="85" spans="1:8">
      <c r="A85" s="84">
        <v>640</v>
      </c>
      <c r="B85" s="17">
        <v>32</v>
      </c>
      <c r="C85" s="17" t="s">
        <v>100</v>
      </c>
      <c r="D85" s="19">
        <v>1160.6545731057483</v>
      </c>
      <c r="E85" s="19">
        <f t="shared" si="5"/>
        <v>351502.01198982191</v>
      </c>
      <c r="F85" s="19">
        <f t="shared" si="6"/>
        <v>16</v>
      </c>
      <c r="G85" s="19">
        <f t="shared" si="7"/>
        <v>0</v>
      </c>
      <c r="H85" s="85">
        <f t="shared" si="4"/>
        <v>0</v>
      </c>
    </row>
    <row r="86" spans="1:8">
      <c r="A86" s="84">
        <v>640</v>
      </c>
      <c r="B86" s="17">
        <v>33</v>
      </c>
      <c r="C86" s="17" t="s">
        <v>101</v>
      </c>
      <c r="D86" s="19">
        <v>2371.7289834779749</v>
      </c>
      <c r="E86" s="19">
        <f t="shared" si="5"/>
        <v>353873.74097329989</v>
      </c>
      <c r="F86" s="19">
        <f t="shared" si="6"/>
        <v>16</v>
      </c>
      <c r="G86" s="19">
        <f t="shared" si="7"/>
        <v>0</v>
      </c>
      <c r="H86" s="85">
        <f t="shared" si="4"/>
        <v>0</v>
      </c>
    </row>
    <row r="87" spans="1:8">
      <c r="A87" s="84">
        <v>640</v>
      </c>
      <c r="B87" s="17">
        <v>34</v>
      </c>
      <c r="C87" s="17" t="s">
        <v>102</v>
      </c>
      <c r="D87" s="19">
        <v>2910.1378545889957</v>
      </c>
      <c r="E87" s="19">
        <f t="shared" si="5"/>
        <v>356783.87882788887</v>
      </c>
      <c r="F87" s="19">
        <f t="shared" si="6"/>
        <v>16</v>
      </c>
      <c r="G87" s="19">
        <f t="shared" si="7"/>
        <v>0</v>
      </c>
      <c r="H87" s="85">
        <f t="shared" si="4"/>
        <v>0</v>
      </c>
    </row>
    <row r="88" spans="1:8">
      <c r="A88" s="84">
        <v>640</v>
      </c>
      <c r="B88" s="17">
        <v>35</v>
      </c>
      <c r="C88" s="17" t="s">
        <v>103</v>
      </c>
      <c r="D88" s="19">
        <v>4082.2682549707824</v>
      </c>
      <c r="E88" s="19">
        <f t="shared" si="5"/>
        <v>360866.14708285965</v>
      </c>
      <c r="F88" s="19">
        <f t="shared" si="6"/>
        <v>17</v>
      </c>
      <c r="G88" s="19">
        <f t="shared" si="7"/>
        <v>1</v>
      </c>
      <c r="H88" s="85">
        <f t="shared" si="4"/>
        <v>4082.2682549707824</v>
      </c>
    </row>
    <row r="89" spans="1:8">
      <c r="A89" s="84">
        <v>640</v>
      </c>
      <c r="B89" s="17">
        <v>36</v>
      </c>
      <c r="C89" s="17" t="s">
        <v>104</v>
      </c>
      <c r="D89" s="19">
        <v>2378.0564211802334</v>
      </c>
      <c r="E89" s="19">
        <f t="shared" si="5"/>
        <v>363244.20350403991</v>
      </c>
      <c r="F89" s="19">
        <f t="shared" si="6"/>
        <v>17</v>
      </c>
      <c r="G89" s="19">
        <f t="shared" si="7"/>
        <v>0</v>
      </c>
      <c r="H89" s="85">
        <f t="shared" si="4"/>
        <v>0</v>
      </c>
    </row>
    <row r="90" spans="1:8">
      <c r="A90" s="84">
        <v>640</v>
      </c>
      <c r="B90" s="17">
        <v>37</v>
      </c>
      <c r="C90" s="17" t="s">
        <v>105</v>
      </c>
      <c r="D90" s="19">
        <v>2288.3094949439437</v>
      </c>
      <c r="E90" s="19">
        <f t="shared" si="5"/>
        <v>365532.51299898385</v>
      </c>
      <c r="F90" s="19">
        <f t="shared" si="6"/>
        <v>17</v>
      </c>
      <c r="G90" s="19">
        <f t="shared" si="7"/>
        <v>0</v>
      </c>
      <c r="H90" s="85">
        <f t="shared" si="4"/>
        <v>0</v>
      </c>
    </row>
    <row r="91" spans="1:8">
      <c r="A91" s="84">
        <v>640</v>
      </c>
      <c r="B91" s="17">
        <v>38</v>
      </c>
      <c r="C91" s="17" t="s">
        <v>106</v>
      </c>
      <c r="D91" s="19">
        <v>2061.7989123943676</v>
      </c>
      <c r="E91" s="19">
        <f t="shared" si="5"/>
        <v>367594.31191137823</v>
      </c>
      <c r="F91" s="19">
        <f t="shared" si="6"/>
        <v>17</v>
      </c>
      <c r="G91" s="19">
        <f t="shared" si="7"/>
        <v>0</v>
      </c>
      <c r="H91" s="85">
        <f t="shared" si="4"/>
        <v>0</v>
      </c>
    </row>
    <row r="92" spans="1:8">
      <c r="A92" s="84">
        <v>640</v>
      </c>
      <c r="B92" s="17">
        <v>39</v>
      </c>
      <c r="C92" s="17" t="s">
        <v>107</v>
      </c>
      <c r="D92" s="19">
        <v>1822.552091233079</v>
      </c>
      <c r="E92" s="19">
        <f t="shared" si="5"/>
        <v>369416.86400261131</v>
      </c>
      <c r="F92" s="19">
        <f t="shared" si="6"/>
        <v>17</v>
      </c>
      <c r="G92" s="19">
        <f t="shared" si="7"/>
        <v>0</v>
      </c>
      <c r="H92" s="85">
        <f t="shared" si="4"/>
        <v>0</v>
      </c>
    </row>
    <row r="93" spans="1:8">
      <c r="A93" s="84">
        <v>640</v>
      </c>
      <c r="B93" s="17">
        <v>40</v>
      </c>
      <c r="C93" s="17" t="s">
        <v>108</v>
      </c>
      <c r="D93" s="19">
        <v>2354.3439211411333</v>
      </c>
      <c r="E93" s="19">
        <f t="shared" si="5"/>
        <v>371771.20792375243</v>
      </c>
      <c r="F93" s="19">
        <f t="shared" si="6"/>
        <v>17</v>
      </c>
      <c r="G93" s="19">
        <f t="shared" si="7"/>
        <v>0</v>
      </c>
      <c r="H93" s="85">
        <f t="shared" si="4"/>
        <v>0</v>
      </c>
    </row>
    <row r="94" spans="1:8">
      <c r="A94" s="84">
        <v>640</v>
      </c>
      <c r="B94" s="17">
        <v>1</v>
      </c>
      <c r="C94" s="17" t="s">
        <v>109</v>
      </c>
      <c r="D94" s="19">
        <v>2664.2514739554672</v>
      </c>
      <c r="E94" s="19">
        <f t="shared" si="5"/>
        <v>374435.45939770789</v>
      </c>
      <c r="F94" s="19">
        <f t="shared" si="6"/>
        <v>17</v>
      </c>
      <c r="G94" s="19">
        <f t="shared" si="7"/>
        <v>0</v>
      </c>
      <c r="H94" s="85">
        <f t="shared" si="4"/>
        <v>0</v>
      </c>
    </row>
    <row r="95" spans="1:8">
      <c r="A95" s="84">
        <v>640</v>
      </c>
      <c r="B95" s="17">
        <v>2</v>
      </c>
      <c r="C95" s="17" t="s">
        <v>110</v>
      </c>
      <c r="D95" s="19">
        <v>2525.3599947911503</v>
      </c>
      <c r="E95" s="19">
        <f t="shared" si="5"/>
        <v>376960.81939249905</v>
      </c>
      <c r="F95" s="19">
        <f t="shared" si="6"/>
        <v>17</v>
      </c>
      <c r="G95" s="19">
        <f t="shared" si="7"/>
        <v>0</v>
      </c>
      <c r="H95" s="85">
        <f t="shared" si="4"/>
        <v>0</v>
      </c>
    </row>
    <row r="96" spans="1:8">
      <c r="A96" s="84">
        <v>640</v>
      </c>
      <c r="B96" s="17">
        <v>3</v>
      </c>
      <c r="C96" s="17" t="s">
        <v>111</v>
      </c>
      <c r="D96" s="19">
        <v>1285.3756997372807</v>
      </c>
      <c r="E96" s="19">
        <f t="shared" si="5"/>
        <v>378246.19509223633</v>
      </c>
      <c r="F96" s="19">
        <f t="shared" si="6"/>
        <v>17</v>
      </c>
      <c r="G96" s="19">
        <f t="shared" si="7"/>
        <v>0</v>
      </c>
      <c r="H96" s="85">
        <f t="shared" si="4"/>
        <v>0</v>
      </c>
    </row>
    <row r="97" spans="1:8">
      <c r="A97" s="84">
        <v>640</v>
      </c>
      <c r="B97" s="17">
        <v>4</v>
      </c>
      <c r="C97" s="17" t="s">
        <v>112</v>
      </c>
      <c r="D97" s="19">
        <v>2499.1397465670661</v>
      </c>
      <c r="E97" s="19">
        <f t="shared" si="5"/>
        <v>380745.33483880339</v>
      </c>
      <c r="F97" s="19">
        <f t="shared" si="6"/>
        <v>17</v>
      </c>
      <c r="G97" s="19">
        <f t="shared" si="7"/>
        <v>0</v>
      </c>
      <c r="H97" s="85">
        <f t="shared" si="4"/>
        <v>0</v>
      </c>
    </row>
    <row r="98" spans="1:8">
      <c r="A98" s="84">
        <v>640</v>
      </c>
      <c r="B98" s="17">
        <v>5</v>
      </c>
      <c r="C98" s="17" t="s">
        <v>113</v>
      </c>
      <c r="D98" s="19">
        <v>4955.8730994803718</v>
      </c>
      <c r="E98" s="19">
        <f t="shared" si="5"/>
        <v>385701.20793828374</v>
      </c>
      <c r="F98" s="19">
        <f t="shared" si="6"/>
        <v>18</v>
      </c>
      <c r="G98" s="19">
        <f t="shared" si="7"/>
        <v>1</v>
      </c>
      <c r="H98" s="85">
        <f t="shared" si="4"/>
        <v>4955.8730994803718</v>
      </c>
    </row>
    <row r="99" spans="1:8">
      <c r="A99" s="84">
        <v>640</v>
      </c>
      <c r="B99" s="17">
        <v>6</v>
      </c>
      <c r="C99" s="17" t="s">
        <v>114</v>
      </c>
      <c r="D99" s="19">
        <v>1848.2728413783964</v>
      </c>
      <c r="E99" s="19">
        <f t="shared" si="5"/>
        <v>387549.48077966215</v>
      </c>
      <c r="F99" s="19">
        <f t="shared" si="6"/>
        <v>18</v>
      </c>
      <c r="G99" s="19">
        <f t="shared" si="7"/>
        <v>0</v>
      </c>
      <c r="H99" s="85">
        <f t="shared" si="4"/>
        <v>0</v>
      </c>
    </row>
    <row r="100" spans="1:8">
      <c r="A100" s="84">
        <v>640</v>
      </c>
      <c r="B100" s="17">
        <v>7</v>
      </c>
      <c r="C100" s="17" t="s">
        <v>115</v>
      </c>
      <c r="D100" s="19">
        <v>3451.7509398493767</v>
      </c>
      <c r="E100" s="19">
        <f t="shared" si="5"/>
        <v>391001.2317195115</v>
      </c>
      <c r="F100" s="19">
        <f t="shared" si="6"/>
        <v>18</v>
      </c>
      <c r="G100" s="19">
        <f t="shared" si="7"/>
        <v>0</v>
      </c>
      <c r="H100" s="85">
        <f t="shared" si="4"/>
        <v>0</v>
      </c>
    </row>
    <row r="101" spans="1:8">
      <c r="A101" s="84">
        <v>640</v>
      </c>
      <c r="B101" s="17">
        <v>8</v>
      </c>
      <c r="C101" s="17" t="s">
        <v>116</v>
      </c>
      <c r="D101" s="19">
        <v>1616.4797859984542</v>
      </c>
      <c r="E101" s="19">
        <f t="shared" si="5"/>
        <v>392617.71150550997</v>
      </c>
      <c r="F101" s="19">
        <f t="shared" si="6"/>
        <v>18</v>
      </c>
      <c r="G101" s="19">
        <f t="shared" si="7"/>
        <v>0</v>
      </c>
      <c r="H101" s="85">
        <f t="shared" si="4"/>
        <v>0</v>
      </c>
    </row>
    <row r="102" spans="1:8">
      <c r="A102" s="84">
        <v>640</v>
      </c>
      <c r="B102" s="17">
        <v>9</v>
      </c>
      <c r="C102" s="17" t="s">
        <v>117</v>
      </c>
      <c r="D102" s="19">
        <v>2489.0937020869123</v>
      </c>
      <c r="E102" s="19">
        <f t="shared" si="5"/>
        <v>395106.80520759686</v>
      </c>
      <c r="F102" s="19">
        <f t="shared" si="6"/>
        <v>18</v>
      </c>
      <c r="G102" s="19">
        <f t="shared" si="7"/>
        <v>0</v>
      </c>
      <c r="H102" s="85">
        <f t="shared" si="4"/>
        <v>0</v>
      </c>
    </row>
    <row r="103" spans="1:8">
      <c r="A103" s="84">
        <v>640</v>
      </c>
      <c r="B103" s="17">
        <v>10</v>
      </c>
      <c r="C103" s="17" t="s">
        <v>118</v>
      </c>
      <c r="D103" s="19">
        <v>3487.3126729087048</v>
      </c>
      <c r="E103" s="19">
        <f t="shared" si="5"/>
        <v>398594.11788050557</v>
      </c>
      <c r="F103" s="19">
        <f t="shared" si="6"/>
        <v>18</v>
      </c>
      <c r="G103" s="19">
        <f t="shared" si="7"/>
        <v>0</v>
      </c>
      <c r="H103" s="85">
        <f t="shared" si="4"/>
        <v>0</v>
      </c>
    </row>
    <row r="104" spans="1:8">
      <c r="A104" s="84">
        <v>640</v>
      </c>
      <c r="B104" s="17">
        <v>11</v>
      </c>
      <c r="C104" s="17" t="s">
        <v>119</v>
      </c>
      <c r="D104" s="19">
        <v>4616.5825953603362</v>
      </c>
      <c r="E104" s="19">
        <f t="shared" si="5"/>
        <v>403210.70047586592</v>
      </c>
      <c r="F104" s="19">
        <f t="shared" si="6"/>
        <v>19</v>
      </c>
      <c r="G104" s="19">
        <f t="shared" si="7"/>
        <v>1</v>
      </c>
      <c r="H104" s="85">
        <f t="shared" si="4"/>
        <v>4616.5825953603362</v>
      </c>
    </row>
    <row r="105" spans="1:8">
      <c r="A105" s="84">
        <v>640</v>
      </c>
      <c r="B105" s="17">
        <v>12</v>
      </c>
      <c r="C105" s="17" t="s">
        <v>120</v>
      </c>
      <c r="D105" s="19">
        <v>1414.8424612566218</v>
      </c>
      <c r="E105" s="19">
        <f t="shared" si="5"/>
        <v>404625.54293712252</v>
      </c>
      <c r="F105" s="19">
        <f t="shared" si="6"/>
        <v>19</v>
      </c>
      <c r="G105" s="19">
        <f t="shared" si="7"/>
        <v>0</v>
      </c>
      <c r="H105" s="85">
        <f t="shared" si="4"/>
        <v>0</v>
      </c>
    </row>
    <row r="106" spans="1:8">
      <c r="A106" s="84">
        <v>640</v>
      </c>
      <c r="B106" s="17">
        <v>13</v>
      </c>
      <c r="C106" s="17" t="s">
        <v>121</v>
      </c>
      <c r="D106" s="19">
        <v>3970.5194301211218</v>
      </c>
      <c r="E106" s="19">
        <f t="shared" si="5"/>
        <v>408596.06236724363</v>
      </c>
      <c r="F106" s="19">
        <f t="shared" si="6"/>
        <v>19</v>
      </c>
      <c r="G106" s="19">
        <f t="shared" si="7"/>
        <v>0</v>
      </c>
      <c r="H106" s="85">
        <f t="shared" si="4"/>
        <v>0</v>
      </c>
    </row>
    <row r="107" spans="1:8">
      <c r="A107" s="84">
        <v>640</v>
      </c>
      <c r="B107" s="17">
        <v>14</v>
      </c>
      <c r="C107" s="17" t="s">
        <v>122</v>
      </c>
      <c r="D107" s="19">
        <v>6708.0185047029618</v>
      </c>
      <c r="E107" s="19">
        <f t="shared" si="5"/>
        <v>415304.08087194659</v>
      </c>
      <c r="F107" s="19">
        <f t="shared" si="6"/>
        <v>19</v>
      </c>
      <c r="G107" s="19">
        <f t="shared" si="7"/>
        <v>0</v>
      </c>
      <c r="H107" s="85">
        <f t="shared" si="4"/>
        <v>0</v>
      </c>
    </row>
    <row r="108" spans="1:8">
      <c r="A108" s="84">
        <v>640</v>
      </c>
      <c r="B108" s="17">
        <v>15</v>
      </c>
      <c r="C108" s="17" t="s">
        <v>123</v>
      </c>
      <c r="D108" s="19">
        <v>1458.6421657401372</v>
      </c>
      <c r="E108" s="19">
        <f t="shared" si="5"/>
        <v>416762.72303768672</v>
      </c>
      <c r="F108" s="19">
        <f t="shared" si="6"/>
        <v>19</v>
      </c>
      <c r="G108" s="19">
        <f t="shared" si="7"/>
        <v>0</v>
      </c>
      <c r="H108" s="85">
        <f t="shared" si="4"/>
        <v>0</v>
      </c>
    </row>
    <row r="109" spans="1:8">
      <c r="A109" s="84">
        <v>640</v>
      </c>
      <c r="B109" s="17">
        <v>16</v>
      </c>
      <c r="C109" s="17" t="s">
        <v>124</v>
      </c>
      <c r="D109" s="19">
        <v>4953.1759293525711</v>
      </c>
      <c r="E109" s="19">
        <f t="shared" si="5"/>
        <v>421715.89896703931</v>
      </c>
      <c r="F109" s="19">
        <f t="shared" si="6"/>
        <v>19</v>
      </c>
      <c r="G109" s="19">
        <f t="shared" si="7"/>
        <v>0</v>
      </c>
      <c r="H109" s="85">
        <f t="shared" si="4"/>
        <v>0</v>
      </c>
    </row>
    <row r="110" spans="1:8">
      <c r="A110" s="84">
        <v>640</v>
      </c>
      <c r="B110" s="17">
        <v>17</v>
      </c>
      <c r="C110" s="17" t="s">
        <v>125</v>
      </c>
      <c r="D110" s="19">
        <v>5719.5340079519374</v>
      </c>
      <c r="E110" s="19">
        <f t="shared" si="5"/>
        <v>427435.43297499127</v>
      </c>
      <c r="F110" s="19">
        <f t="shared" si="6"/>
        <v>20</v>
      </c>
      <c r="G110" s="19">
        <f t="shared" si="7"/>
        <v>1</v>
      </c>
      <c r="H110" s="85">
        <f t="shared" si="4"/>
        <v>5719.5340079519374</v>
      </c>
    </row>
    <row r="111" spans="1:8">
      <c r="A111" s="84">
        <v>640</v>
      </c>
      <c r="B111" s="17">
        <v>18</v>
      </c>
      <c r="C111" s="17" t="s">
        <v>126</v>
      </c>
      <c r="D111" s="19">
        <v>1267.2521053480957</v>
      </c>
      <c r="E111" s="19">
        <f t="shared" si="5"/>
        <v>428702.68508033938</v>
      </c>
      <c r="F111" s="19">
        <f t="shared" si="6"/>
        <v>20</v>
      </c>
      <c r="G111" s="19">
        <f t="shared" si="7"/>
        <v>0</v>
      </c>
      <c r="H111" s="85">
        <f t="shared" si="4"/>
        <v>0</v>
      </c>
    </row>
    <row r="112" spans="1:8">
      <c r="A112" s="84">
        <v>640</v>
      </c>
      <c r="B112" s="17">
        <v>19</v>
      </c>
      <c r="C112" s="17" t="s">
        <v>127</v>
      </c>
      <c r="D112" s="19">
        <v>5820.0679478115781</v>
      </c>
      <c r="E112" s="19">
        <f t="shared" si="5"/>
        <v>434522.75302815094</v>
      </c>
      <c r="F112" s="19">
        <f t="shared" si="6"/>
        <v>20</v>
      </c>
      <c r="G112" s="19">
        <f t="shared" si="7"/>
        <v>0</v>
      </c>
      <c r="H112" s="85">
        <f t="shared" si="4"/>
        <v>0</v>
      </c>
    </row>
    <row r="113" spans="1:8">
      <c r="A113" s="84">
        <v>640</v>
      </c>
      <c r="B113" s="17">
        <v>20</v>
      </c>
      <c r="C113" s="17" t="s">
        <v>128</v>
      </c>
      <c r="D113" s="19">
        <v>5869.0070927569068</v>
      </c>
      <c r="E113" s="19">
        <f t="shared" si="5"/>
        <v>440391.76012090786</v>
      </c>
      <c r="F113" s="19">
        <f t="shared" si="6"/>
        <v>20</v>
      </c>
      <c r="G113" s="19">
        <f t="shared" si="7"/>
        <v>0</v>
      </c>
      <c r="H113" s="85">
        <f t="shared" si="4"/>
        <v>0</v>
      </c>
    </row>
    <row r="114" spans="1:8">
      <c r="A114" s="84">
        <v>640</v>
      </c>
      <c r="B114" s="17">
        <v>21</v>
      </c>
      <c r="C114" s="17" t="s">
        <v>129</v>
      </c>
      <c r="D114" s="19">
        <v>3477.7243816575619</v>
      </c>
      <c r="E114" s="19">
        <f t="shared" si="5"/>
        <v>443869.48450256541</v>
      </c>
      <c r="F114" s="19">
        <f t="shared" si="6"/>
        <v>20</v>
      </c>
      <c r="G114" s="19">
        <f t="shared" si="7"/>
        <v>0</v>
      </c>
      <c r="H114" s="85">
        <f t="shared" si="4"/>
        <v>0</v>
      </c>
    </row>
    <row r="115" spans="1:8">
      <c r="A115" s="84">
        <v>640</v>
      </c>
      <c r="B115" s="17">
        <v>22</v>
      </c>
      <c r="C115" s="17" t="s">
        <v>130</v>
      </c>
      <c r="D115" s="19">
        <v>4424.2754189850721</v>
      </c>
      <c r="E115" s="19">
        <f t="shared" si="5"/>
        <v>448293.75992155046</v>
      </c>
      <c r="F115" s="19">
        <f t="shared" si="6"/>
        <v>21</v>
      </c>
      <c r="G115" s="19">
        <f t="shared" si="7"/>
        <v>1</v>
      </c>
      <c r="H115" s="85">
        <f t="shared" si="4"/>
        <v>4424.2754189850721</v>
      </c>
    </row>
    <row r="116" spans="1:8">
      <c r="A116" s="84">
        <v>640</v>
      </c>
      <c r="B116" s="17">
        <v>23</v>
      </c>
      <c r="C116" s="17" t="s">
        <v>131</v>
      </c>
      <c r="D116" s="19">
        <v>2058.7340015989812</v>
      </c>
      <c r="E116" s="19">
        <f t="shared" si="5"/>
        <v>450352.49392314942</v>
      </c>
      <c r="F116" s="19">
        <f t="shared" si="6"/>
        <v>21</v>
      </c>
      <c r="G116" s="19">
        <f t="shared" si="7"/>
        <v>0</v>
      </c>
      <c r="H116" s="85">
        <f t="shared" si="4"/>
        <v>0</v>
      </c>
    </row>
    <row r="117" spans="1:8">
      <c r="A117" s="84">
        <v>640</v>
      </c>
      <c r="B117" s="17">
        <v>24</v>
      </c>
      <c r="C117" s="17" t="s">
        <v>132</v>
      </c>
      <c r="D117" s="19">
        <v>1448.5325620694732</v>
      </c>
      <c r="E117" s="19">
        <f t="shared" si="5"/>
        <v>451801.0264852189</v>
      </c>
      <c r="F117" s="19">
        <f t="shared" si="6"/>
        <v>21</v>
      </c>
      <c r="G117" s="19">
        <f t="shared" si="7"/>
        <v>0</v>
      </c>
      <c r="H117" s="85">
        <f t="shared" si="4"/>
        <v>0</v>
      </c>
    </row>
    <row r="118" spans="1:8">
      <c r="A118" s="84">
        <v>640</v>
      </c>
      <c r="B118" s="17">
        <v>25</v>
      </c>
      <c r="C118" s="17" t="s">
        <v>133</v>
      </c>
      <c r="D118" s="19">
        <v>4735.1078161596988</v>
      </c>
      <c r="E118" s="19">
        <f t="shared" si="5"/>
        <v>456536.13430137862</v>
      </c>
      <c r="F118" s="19">
        <f t="shared" si="6"/>
        <v>21</v>
      </c>
      <c r="G118" s="19">
        <f t="shared" si="7"/>
        <v>0</v>
      </c>
      <c r="H118" s="85">
        <f t="shared" si="4"/>
        <v>0</v>
      </c>
    </row>
    <row r="119" spans="1:8">
      <c r="A119" s="84">
        <v>640</v>
      </c>
      <c r="B119" s="17">
        <v>26</v>
      </c>
      <c r="C119" s="17" t="s">
        <v>134</v>
      </c>
      <c r="D119" s="19">
        <v>2374.4609485237397</v>
      </c>
      <c r="E119" s="19">
        <f t="shared" si="5"/>
        <v>458910.59524990234</v>
      </c>
      <c r="F119" s="19">
        <f t="shared" si="6"/>
        <v>21</v>
      </c>
      <c r="G119" s="19">
        <f t="shared" si="7"/>
        <v>0</v>
      </c>
      <c r="H119" s="85">
        <f t="shared" si="4"/>
        <v>0</v>
      </c>
    </row>
    <row r="120" spans="1:8">
      <c r="A120" s="84">
        <v>640</v>
      </c>
      <c r="B120" s="17">
        <v>27</v>
      </c>
      <c r="C120" s="17" t="s">
        <v>135</v>
      </c>
      <c r="D120" s="19">
        <v>3117.2053464119972</v>
      </c>
      <c r="E120" s="19">
        <f t="shared" si="5"/>
        <v>462027.80059631437</v>
      </c>
      <c r="F120" s="19">
        <f t="shared" si="6"/>
        <v>21</v>
      </c>
      <c r="G120" s="19">
        <f t="shared" si="7"/>
        <v>0</v>
      </c>
      <c r="H120" s="85">
        <f t="shared" si="4"/>
        <v>0</v>
      </c>
    </row>
    <row r="121" spans="1:8">
      <c r="A121" s="84">
        <v>640</v>
      </c>
      <c r="B121" s="17">
        <v>28</v>
      </c>
      <c r="C121" s="17" t="s">
        <v>136</v>
      </c>
      <c r="D121" s="19">
        <v>3503.3620017463272</v>
      </c>
      <c r="E121" s="19">
        <f t="shared" si="5"/>
        <v>465531.16259806068</v>
      </c>
      <c r="F121" s="19">
        <f t="shared" si="6"/>
        <v>21</v>
      </c>
      <c r="G121" s="19">
        <f t="shared" si="7"/>
        <v>0</v>
      </c>
      <c r="H121" s="85">
        <f t="shared" si="4"/>
        <v>0</v>
      </c>
    </row>
    <row r="122" spans="1:8">
      <c r="A122" s="84">
        <v>640</v>
      </c>
      <c r="B122" s="17">
        <v>29</v>
      </c>
      <c r="C122" s="17" t="s">
        <v>137</v>
      </c>
      <c r="D122" s="19">
        <v>1318.444408615522</v>
      </c>
      <c r="E122" s="19">
        <f t="shared" si="5"/>
        <v>466849.6070066762</v>
      </c>
      <c r="F122" s="19">
        <f t="shared" si="6"/>
        <v>22</v>
      </c>
      <c r="G122" s="19">
        <f t="shared" si="7"/>
        <v>1</v>
      </c>
      <c r="H122" s="85">
        <f t="shared" si="4"/>
        <v>1318.444408615522</v>
      </c>
    </row>
    <row r="123" spans="1:8">
      <c r="A123" s="84">
        <v>640</v>
      </c>
      <c r="B123" s="17">
        <v>30</v>
      </c>
      <c r="C123" s="17" t="s">
        <v>138</v>
      </c>
      <c r="D123" s="19">
        <v>1714.8180141222458</v>
      </c>
      <c r="E123" s="19">
        <f t="shared" si="5"/>
        <v>468564.42502079846</v>
      </c>
      <c r="F123" s="19">
        <f t="shared" si="6"/>
        <v>22</v>
      </c>
      <c r="G123" s="19">
        <f t="shared" si="7"/>
        <v>0</v>
      </c>
      <c r="H123" s="85">
        <f t="shared" si="4"/>
        <v>0</v>
      </c>
    </row>
    <row r="124" spans="1:8">
      <c r="A124" s="84">
        <v>640</v>
      </c>
      <c r="B124" s="17">
        <v>31</v>
      </c>
      <c r="C124" s="17" t="s">
        <v>139</v>
      </c>
      <c r="D124" s="19">
        <v>2018.7564526378626</v>
      </c>
      <c r="E124" s="19">
        <f t="shared" si="5"/>
        <v>470583.1814734363</v>
      </c>
      <c r="F124" s="19">
        <f t="shared" si="6"/>
        <v>22</v>
      </c>
      <c r="G124" s="19">
        <f t="shared" si="7"/>
        <v>0</v>
      </c>
      <c r="H124" s="85">
        <f t="shared" si="4"/>
        <v>0</v>
      </c>
    </row>
    <row r="125" spans="1:8">
      <c r="A125" s="84">
        <v>640</v>
      </c>
      <c r="B125" s="17">
        <v>32</v>
      </c>
      <c r="C125" s="17" t="s">
        <v>140</v>
      </c>
      <c r="D125" s="19">
        <v>1168.5839254232137</v>
      </c>
      <c r="E125" s="19">
        <f t="shared" si="5"/>
        <v>471751.76539885951</v>
      </c>
      <c r="F125" s="19">
        <f t="shared" si="6"/>
        <v>22</v>
      </c>
      <c r="G125" s="19">
        <f t="shared" si="7"/>
        <v>0</v>
      </c>
      <c r="H125" s="85">
        <f t="shared" si="4"/>
        <v>0</v>
      </c>
    </row>
    <row r="126" spans="1:8">
      <c r="A126" s="84">
        <v>640</v>
      </c>
      <c r="B126" s="17">
        <v>33</v>
      </c>
      <c r="C126" s="17" t="s">
        <v>141</v>
      </c>
      <c r="D126" s="19">
        <v>2371.9196060293934</v>
      </c>
      <c r="E126" s="19">
        <f t="shared" si="5"/>
        <v>474123.68500488892</v>
      </c>
      <c r="F126" s="19">
        <f t="shared" si="6"/>
        <v>22</v>
      </c>
      <c r="G126" s="19">
        <f t="shared" si="7"/>
        <v>0</v>
      </c>
      <c r="H126" s="85">
        <f t="shared" si="4"/>
        <v>0</v>
      </c>
    </row>
    <row r="127" spans="1:8">
      <c r="A127" s="84">
        <v>640</v>
      </c>
      <c r="B127" s="17">
        <v>34</v>
      </c>
      <c r="C127" s="17" t="s">
        <v>142</v>
      </c>
      <c r="D127" s="19">
        <v>2818.5495024353991</v>
      </c>
      <c r="E127" s="19">
        <f t="shared" si="5"/>
        <v>476942.23450732429</v>
      </c>
      <c r="F127" s="19">
        <f t="shared" si="6"/>
        <v>22</v>
      </c>
      <c r="G127" s="19">
        <f t="shared" si="7"/>
        <v>0</v>
      </c>
      <c r="H127" s="85">
        <f t="shared" si="4"/>
        <v>0</v>
      </c>
    </row>
    <row r="128" spans="1:8">
      <c r="A128" s="84">
        <v>640</v>
      </c>
      <c r="B128" s="17">
        <v>35</v>
      </c>
      <c r="C128" s="17" t="s">
        <v>143</v>
      </c>
      <c r="D128" s="19">
        <v>4030.6379696350509</v>
      </c>
      <c r="E128" s="19">
        <f t="shared" si="5"/>
        <v>480972.87247695937</v>
      </c>
      <c r="F128" s="19">
        <f t="shared" si="6"/>
        <v>22</v>
      </c>
      <c r="G128" s="19">
        <f t="shared" si="7"/>
        <v>0</v>
      </c>
      <c r="H128" s="85">
        <f t="shared" si="4"/>
        <v>0</v>
      </c>
    </row>
    <row r="129" spans="1:8">
      <c r="A129" s="84">
        <v>640</v>
      </c>
      <c r="B129" s="17">
        <v>36</v>
      </c>
      <c r="C129" s="17" t="s">
        <v>144</v>
      </c>
      <c r="D129" s="19">
        <v>2464.5208459117325</v>
      </c>
      <c r="E129" s="19">
        <f t="shared" si="5"/>
        <v>483437.39332287112</v>
      </c>
      <c r="F129" s="19">
        <f t="shared" si="6"/>
        <v>22</v>
      </c>
      <c r="G129" s="19">
        <f t="shared" si="7"/>
        <v>0</v>
      </c>
      <c r="H129" s="85">
        <f t="shared" si="4"/>
        <v>0</v>
      </c>
    </row>
    <row r="130" spans="1:8">
      <c r="A130" s="84">
        <v>640</v>
      </c>
      <c r="B130" s="17">
        <v>37</v>
      </c>
      <c r="C130" s="17" t="s">
        <v>145</v>
      </c>
      <c r="D130" s="19">
        <v>2457.0556614654433</v>
      </c>
      <c r="E130" s="19">
        <f t="shared" si="5"/>
        <v>485894.44898433657</v>
      </c>
      <c r="F130" s="19">
        <f t="shared" si="6"/>
        <v>22</v>
      </c>
      <c r="G130" s="19">
        <f t="shared" si="7"/>
        <v>0</v>
      </c>
      <c r="H130" s="85">
        <f t="shared" si="4"/>
        <v>0</v>
      </c>
    </row>
    <row r="131" spans="1:8">
      <c r="A131" s="84">
        <v>640</v>
      </c>
      <c r="B131" s="17">
        <v>38</v>
      </c>
      <c r="C131" s="17" t="s">
        <v>146</v>
      </c>
      <c r="D131" s="19">
        <v>2035.3413108917416</v>
      </c>
      <c r="E131" s="19">
        <f t="shared" si="5"/>
        <v>487929.7902952283</v>
      </c>
      <c r="F131" s="19">
        <f t="shared" si="6"/>
        <v>23</v>
      </c>
      <c r="G131" s="19">
        <f t="shared" si="7"/>
        <v>1</v>
      </c>
      <c r="H131" s="85">
        <f t="shared" si="4"/>
        <v>2035.3413108917416</v>
      </c>
    </row>
    <row r="132" spans="1:8">
      <c r="A132" s="84">
        <v>640</v>
      </c>
      <c r="B132" s="17">
        <v>39</v>
      </c>
      <c r="C132" s="17" t="s">
        <v>147</v>
      </c>
      <c r="D132" s="19">
        <v>1964.1387085308888</v>
      </c>
      <c r="E132" s="19">
        <f t="shared" si="5"/>
        <v>489893.92900375917</v>
      </c>
      <c r="F132" s="19">
        <f t="shared" si="6"/>
        <v>23</v>
      </c>
      <c r="G132" s="19">
        <f t="shared" si="7"/>
        <v>0</v>
      </c>
      <c r="H132" s="85">
        <f t="shared" si="4"/>
        <v>0</v>
      </c>
    </row>
    <row r="133" spans="1:8">
      <c r="A133" s="84">
        <v>640</v>
      </c>
      <c r="B133" s="17">
        <v>40</v>
      </c>
      <c r="C133" s="17" t="s">
        <v>148</v>
      </c>
      <c r="D133" s="19">
        <v>2497.7858890544126</v>
      </c>
      <c r="E133" s="19">
        <f t="shared" si="5"/>
        <v>492391.71489281359</v>
      </c>
      <c r="F133" s="19">
        <f t="shared" si="6"/>
        <v>23</v>
      </c>
      <c r="G133" s="19">
        <f t="shared" si="7"/>
        <v>0</v>
      </c>
      <c r="H133" s="85">
        <f t="shared" si="4"/>
        <v>0</v>
      </c>
    </row>
    <row r="134" spans="1:8">
      <c r="A134" s="84">
        <v>640</v>
      </c>
      <c r="B134" s="17">
        <v>1</v>
      </c>
      <c r="C134" s="17" t="s">
        <v>149</v>
      </c>
      <c r="D134" s="19">
        <v>2534.3317592325902</v>
      </c>
      <c r="E134" s="19">
        <f t="shared" si="5"/>
        <v>494926.04665204615</v>
      </c>
      <c r="F134" s="19">
        <f t="shared" si="6"/>
        <v>23</v>
      </c>
      <c r="G134" s="19">
        <f t="shared" si="7"/>
        <v>0</v>
      </c>
      <c r="H134" s="85">
        <f t="shared" si="4"/>
        <v>0</v>
      </c>
    </row>
    <row r="135" spans="1:8">
      <c r="A135" s="84">
        <v>640</v>
      </c>
      <c r="B135" s="17">
        <v>2</v>
      </c>
      <c r="C135" s="17" t="s">
        <v>150</v>
      </c>
      <c r="D135" s="19">
        <v>2372.6271620392727</v>
      </c>
      <c r="E135" s="19">
        <f t="shared" si="5"/>
        <v>497298.67381408543</v>
      </c>
      <c r="F135" s="19">
        <f t="shared" si="6"/>
        <v>23</v>
      </c>
      <c r="G135" s="19">
        <f t="shared" si="7"/>
        <v>0</v>
      </c>
      <c r="H135" s="85">
        <f t="shared" si="4"/>
        <v>0</v>
      </c>
    </row>
    <row r="136" spans="1:8">
      <c r="A136" s="84">
        <v>640</v>
      </c>
      <c r="B136" s="17">
        <v>3</v>
      </c>
      <c r="C136" s="17" t="s">
        <v>151</v>
      </c>
      <c r="D136" s="19">
        <v>1267.0220269695883</v>
      </c>
      <c r="E136" s="19">
        <f t="shared" si="5"/>
        <v>498565.69584105501</v>
      </c>
      <c r="F136" s="19">
        <f t="shared" si="6"/>
        <v>23</v>
      </c>
      <c r="G136" s="19">
        <f t="shared" si="7"/>
        <v>0</v>
      </c>
      <c r="H136" s="85">
        <f t="shared" si="4"/>
        <v>0</v>
      </c>
    </row>
    <row r="137" spans="1:8">
      <c r="A137" s="84">
        <v>640</v>
      </c>
      <c r="B137" s="17">
        <v>4</v>
      </c>
      <c r="C137" s="17" t="s">
        <v>152</v>
      </c>
      <c r="D137" s="19">
        <v>2523.5153069547755</v>
      </c>
      <c r="E137" s="19">
        <f t="shared" si="5"/>
        <v>501089.21114800981</v>
      </c>
      <c r="F137" s="19">
        <f t="shared" si="6"/>
        <v>23</v>
      </c>
      <c r="G137" s="19">
        <f t="shared" si="7"/>
        <v>0</v>
      </c>
      <c r="H137" s="85">
        <f t="shared" si="4"/>
        <v>0</v>
      </c>
    </row>
    <row r="138" spans="1:8">
      <c r="A138" s="84">
        <v>640</v>
      </c>
      <c r="B138" s="17">
        <v>5</v>
      </c>
      <c r="C138" s="17" t="s">
        <v>153</v>
      </c>
      <c r="D138" s="19">
        <v>4990.5457459732725</v>
      </c>
      <c r="E138" s="19">
        <f t="shared" si="5"/>
        <v>506079.75689398311</v>
      </c>
      <c r="F138" s="19">
        <f t="shared" si="6"/>
        <v>23</v>
      </c>
      <c r="G138" s="19">
        <f t="shared" si="7"/>
        <v>0</v>
      </c>
      <c r="H138" s="85">
        <f t="shared" si="4"/>
        <v>0</v>
      </c>
    </row>
    <row r="139" spans="1:8">
      <c r="A139" s="84">
        <v>640</v>
      </c>
      <c r="B139" s="17">
        <v>6</v>
      </c>
      <c r="C139" s="17" t="s">
        <v>154</v>
      </c>
      <c r="D139" s="19">
        <v>1803.9190435595431</v>
      </c>
      <c r="E139" s="19">
        <f t="shared" si="5"/>
        <v>507883.67593754263</v>
      </c>
      <c r="F139" s="19">
        <f t="shared" si="6"/>
        <v>23</v>
      </c>
      <c r="G139" s="19">
        <f t="shared" si="7"/>
        <v>0</v>
      </c>
      <c r="H139" s="85">
        <f t="shared" si="4"/>
        <v>0</v>
      </c>
    </row>
    <row r="140" spans="1:8">
      <c r="A140" s="84">
        <v>640</v>
      </c>
      <c r="B140" s="17">
        <v>7</v>
      </c>
      <c r="C140" s="17" t="s">
        <v>155</v>
      </c>
      <c r="D140" s="19">
        <v>3573.930467985354</v>
      </c>
      <c r="E140" s="19">
        <f t="shared" si="5"/>
        <v>511457.60640552797</v>
      </c>
      <c r="F140" s="19">
        <f t="shared" si="6"/>
        <v>24</v>
      </c>
      <c r="G140" s="19">
        <f t="shared" si="7"/>
        <v>1</v>
      </c>
      <c r="H140" s="85">
        <f t="shared" si="4"/>
        <v>3573.930467985354</v>
      </c>
    </row>
    <row r="141" spans="1:8">
      <c r="A141" s="84">
        <v>640</v>
      </c>
      <c r="B141" s="17">
        <v>8</v>
      </c>
      <c r="C141" s="17" t="s">
        <v>156</v>
      </c>
      <c r="D141" s="19">
        <v>1478.1317346467793</v>
      </c>
      <c r="E141" s="19">
        <f t="shared" si="5"/>
        <v>512935.73814017477</v>
      </c>
      <c r="F141" s="19">
        <f t="shared" si="6"/>
        <v>24</v>
      </c>
      <c r="G141" s="19">
        <f t="shared" si="7"/>
        <v>0</v>
      </c>
      <c r="H141" s="85">
        <f t="shared" si="4"/>
        <v>0</v>
      </c>
    </row>
    <row r="142" spans="1:8">
      <c r="A142" s="84">
        <v>640</v>
      </c>
      <c r="B142" s="17">
        <v>9</v>
      </c>
      <c r="C142" s="17" t="s">
        <v>157</v>
      </c>
      <c r="D142" s="19">
        <v>2712.0186739727524</v>
      </c>
      <c r="E142" s="19">
        <f t="shared" si="5"/>
        <v>515647.75681414752</v>
      </c>
      <c r="F142" s="19">
        <f t="shared" si="6"/>
        <v>24</v>
      </c>
      <c r="G142" s="19">
        <f t="shared" si="7"/>
        <v>0</v>
      </c>
      <c r="H142" s="85">
        <f t="shared" ref="H142:H205" si="8">IF(G142=0,0,D142)</f>
        <v>0</v>
      </c>
    </row>
    <row r="143" spans="1:8">
      <c r="A143" s="84">
        <v>640</v>
      </c>
      <c r="B143" s="17">
        <v>10</v>
      </c>
      <c r="C143" s="17" t="s">
        <v>158</v>
      </c>
      <c r="D143" s="19">
        <v>3426.7192289347631</v>
      </c>
      <c r="E143" s="19">
        <f t="shared" ref="E143:E206" si="9">+E142+D143</f>
        <v>519074.47604308231</v>
      </c>
      <c r="F143" s="19">
        <f t="shared" ref="F143:F206" si="10">INT((E143/$D$6))</f>
        <v>24</v>
      </c>
      <c r="G143" s="19">
        <f t="shared" ref="G143:G206" si="11">+F143-F142</f>
        <v>0</v>
      </c>
      <c r="H143" s="85">
        <f t="shared" si="8"/>
        <v>0</v>
      </c>
    </row>
    <row r="144" spans="1:8">
      <c r="A144" s="84">
        <v>640</v>
      </c>
      <c r="B144" s="17">
        <v>11</v>
      </c>
      <c r="C144" s="17" t="s">
        <v>159</v>
      </c>
      <c r="D144" s="19">
        <v>4814.8045155994096</v>
      </c>
      <c r="E144" s="19">
        <f t="shared" si="9"/>
        <v>523889.2805586817</v>
      </c>
      <c r="F144" s="19">
        <f t="shared" si="10"/>
        <v>24</v>
      </c>
      <c r="G144" s="19">
        <f t="shared" si="11"/>
        <v>0</v>
      </c>
      <c r="H144" s="85">
        <f t="shared" si="8"/>
        <v>0</v>
      </c>
    </row>
    <row r="145" spans="1:8">
      <c r="A145" s="84">
        <v>640</v>
      </c>
      <c r="B145" s="17">
        <v>12</v>
      </c>
      <c r="C145" s="17" t="s">
        <v>160</v>
      </c>
      <c r="D145" s="19">
        <v>1438.7937672166479</v>
      </c>
      <c r="E145" s="19">
        <f t="shared" si="9"/>
        <v>525328.07432589831</v>
      </c>
      <c r="F145" s="19">
        <f t="shared" si="10"/>
        <v>24</v>
      </c>
      <c r="G145" s="19">
        <f t="shared" si="11"/>
        <v>0</v>
      </c>
      <c r="H145" s="85">
        <f t="shared" si="8"/>
        <v>0</v>
      </c>
    </row>
    <row r="146" spans="1:8">
      <c r="A146" s="84">
        <v>640</v>
      </c>
      <c r="B146" s="17">
        <v>13</v>
      </c>
      <c r="C146" s="17" t="s">
        <v>161</v>
      </c>
      <c r="D146" s="19">
        <v>4049.3814249729494</v>
      </c>
      <c r="E146" s="19">
        <f t="shared" si="9"/>
        <v>529377.45575087122</v>
      </c>
      <c r="F146" s="19">
        <f t="shared" si="10"/>
        <v>24</v>
      </c>
      <c r="G146" s="19">
        <f t="shared" si="11"/>
        <v>0</v>
      </c>
      <c r="H146" s="85">
        <f t="shared" si="8"/>
        <v>0</v>
      </c>
    </row>
    <row r="147" spans="1:8">
      <c r="A147" s="84">
        <v>640</v>
      </c>
      <c r="B147" s="17">
        <v>14</v>
      </c>
      <c r="C147" s="17" t="s">
        <v>162</v>
      </c>
      <c r="D147" s="19">
        <v>6986.5680860830262</v>
      </c>
      <c r="E147" s="19">
        <f t="shared" si="9"/>
        <v>536364.02383695426</v>
      </c>
      <c r="F147" s="19">
        <f t="shared" si="10"/>
        <v>25</v>
      </c>
      <c r="G147" s="19">
        <f t="shared" si="11"/>
        <v>1</v>
      </c>
      <c r="H147" s="85">
        <f t="shared" si="8"/>
        <v>6986.5680860830262</v>
      </c>
    </row>
    <row r="148" spans="1:8">
      <c r="A148" s="84">
        <v>640</v>
      </c>
      <c r="B148" s="17">
        <v>15</v>
      </c>
      <c r="C148" s="17" t="s">
        <v>163</v>
      </c>
      <c r="D148" s="19">
        <v>1441.1666060537329</v>
      </c>
      <c r="E148" s="19">
        <f t="shared" si="9"/>
        <v>537805.19044300797</v>
      </c>
      <c r="F148" s="19">
        <f t="shared" si="10"/>
        <v>25</v>
      </c>
      <c r="G148" s="19">
        <f t="shared" si="11"/>
        <v>0</v>
      </c>
      <c r="H148" s="85">
        <f t="shared" si="8"/>
        <v>0</v>
      </c>
    </row>
    <row r="149" spans="1:8">
      <c r="A149" s="84">
        <v>640</v>
      </c>
      <c r="B149" s="17">
        <v>16</v>
      </c>
      <c r="C149" s="17" t="s">
        <v>164</v>
      </c>
      <c r="D149" s="19">
        <v>4747.2698181009928</v>
      </c>
      <c r="E149" s="19">
        <f t="shared" si="9"/>
        <v>542552.46026110894</v>
      </c>
      <c r="F149" s="19">
        <f t="shared" si="10"/>
        <v>25</v>
      </c>
      <c r="G149" s="19">
        <f t="shared" si="11"/>
        <v>0</v>
      </c>
      <c r="H149" s="85">
        <f t="shared" si="8"/>
        <v>0</v>
      </c>
    </row>
    <row r="150" spans="1:8">
      <c r="A150" s="84">
        <v>640</v>
      </c>
      <c r="B150" s="17">
        <v>17</v>
      </c>
      <c r="C150" s="17" t="s">
        <v>165</v>
      </c>
      <c r="D150" s="19">
        <v>5823.6102766213999</v>
      </c>
      <c r="E150" s="19">
        <f t="shared" si="9"/>
        <v>548376.07053773035</v>
      </c>
      <c r="F150" s="19">
        <f t="shared" si="10"/>
        <v>25</v>
      </c>
      <c r="G150" s="19">
        <f t="shared" si="11"/>
        <v>0</v>
      </c>
      <c r="H150" s="85">
        <f t="shared" si="8"/>
        <v>0</v>
      </c>
    </row>
    <row r="151" spans="1:8">
      <c r="A151" s="84">
        <v>640</v>
      </c>
      <c r="B151" s="17">
        <v>18</v>
      </c>
      <c r="C151" s="17" t="s">
        <v>166</v>
      </c>
      <c r="D151" s="19">
        <v>1256.2806077423506</v>
      </c>
      <c r="E151" s="19">
        <f t="shared" si="9"/>
        <v>549632.35114547273</v>
      </c>
      <c r="F151" s="19">
        <f t="shared" si="10"/>
        <v>25</v>
      </c>
      <c r="G151" s="19">
        <f t="shared" si="11"/>
        <v>0</v>
      </c>
      <c r="H151" s="85">
        <f t="shared" si="8"/>
        <v>0</v>
      </c>
    </row>
    <row r="152" spans="1:8">
      <c r="A152" s="84">
        <v>640</v>
      </c>
      <c r="B152" s="17">
        <v>19</v>
      </c>
      <c r="C152" s="17" t="s">
        <v>167</v>
      </c>
      <c r="D152" s="19">
        <v>6091.498162039903</v>
      </c>
      <c r="E152" s="19">
        <f t="shared" si="9"/>
        <v>555723.84930751263</v>
      </c>
      <c r="F152" s="19">
        <f t="shared" si="10"/>
        <v>26</v>
      </c>
      <c r="G152" s="19">
        <f t="shared" si="11"/>
        <v>1</v>
      </c>
      <c r="H152" s="85">
        <f t="shared" si="8"/>
        <v>6091.498162039903</v>
      </c>
    </row>
    <row r="153" spans="1:8">
      <c r="A153" s="84">
        <v>640</v>
      </c>
      <c r="B153" s="17">
        <v>20</v>
      </c>
      <c r="C153" s="17" t="s">
        <v>168</v>
      </c>
      <c r="D153" s="19">
        <v>5602.1973180526829</v>
      </c>
      <c r="E153" s="19">
        <f t="shared" si="9"/>
        <v>561326.04662556527</v>
      </c>
      <c r="F153" s="19">
        <f t="shared" si="10"/>
        <v>26</v>
      </c>
      <c r="G153" s="19">
        <f t="shared" si="11"/>
        <v>0</v>
      </c>
      <c r="H153" s="85">
        <f t="shared" si="8"/>
        <v>0</v>
      </c>
    </row>
    <row r="154" spans="1:8">
      <c r="A154" s="84">
        <v>640</v>
      </c>
      <c r="B154" s="17">
        <v>21</v>
      </c>
      <c r="C154" s="17" t="s">
        <v>169</v>
      </c>
      <c r="D154" s="19">
        <v>3277.1108896710789</v>
      </c>
      <c r="E154" s="19">
        <f t="shared" si="9"/>
        <v>564603.15751523629</v>
      </c>
      <c r="F154" s="19">
        <f t="shared" si="10"/>
        <v>26</v>
      </c>
      <c r="G154" s="19">
        <f t="shared" si="11"/>
        <v>0</v>
      </c>
      <c r="H154" s="85">
        <f t="shared" si="8"/>
        <v>0</v>
      </c>
    </row>
    <row r="155" spans="1:8">
      <c r="A155" s="84">
        <v>640</v>
      </c>
      <c r="B155" s="17">
        <v>22</v>
      </c>
      <c r="C155" s="17" t="s">
        <v>170</v>
      </c>
      <c r="D155" s="19">
        <v>4427.8649132819737</v>
      </c>
      <c r="E155" s="19">
        <f t="shared" si="9"/>
        <v>569031.02242851828</v>
      </c>
      <c r="F155" s="19">
        <f t="shared" si="10"/>
        <v>26</v>
      </c>
      <c r="G155" s="19">
        <f t="shared" si="11"/>
        <v>0</v>
      </c>
      <c r="H155" s="85">
        <f t="shared" si="8"/>
        <v>0</v>
      </c>
    </row>
    <row r="156" spans="1:8">
      <c r="A156" s="84">
        <v>640</v>
      </c>
      <c r="B156" s="17">
        <v>23</v>
      </c>
      <c r="C156" s="17" t="s">
        <v>171</v>
      </c>
      <c r="D156" s="19">
        <v>1974.8792624999587</v>
      </c>
      <c r="E156" s="19">
        <f t="shared" si="9"/>
        <v>571005.90169101825</v>
      </c>
      <c r="F156" s="19">
        <f t="shared" si="10"/>
        <v>26</v>
      </c>
      <c r="G156" s="19">
        <f t="shared" si="11"/>
        <v>0</v>
      </c>
      <c r="H156" s="85">
        <f t="shared" si="8"/>
        <v>0</v>
      </c>
    </row>
    <row r="157" spans="1:8">
      <c r="A157" s="84">
        <v>640</v>
      </c>
      <c r="B157" s="17">
        <v>24</v>
      </c>
      <c r="C157" s="17" t="s">
        <v>172</v>
      </c>
      <c r="D157" s="19">
        <v>1330.7512867755852</v>
      </c>
      <c r="E157" s="19">
        <f t="shared" si="9"/>
        <v>572336.65297779383</v>
      </c>
      <c r="F157" s="19">
        <f t="shared" si="10"/>
        <v>26</v>
      </c>
      <c r="G157" s="19">
        <f t="shared" si="11"/>
        <v>0</v>
      </c>
      <c r="H157" s="85">
        <f t="shared" si="8"/>
        <v>0</v>
      </c>
    </row>
    <row r="158" spans="1:8">
      <c r="A158" s="84">
        <v>640</v>
      </c>
      <c r="B158" s="17">
        <v>25</v>
      </c>
      <c r="C158" s="17" t="s">
        <v>173</v>
      </c>
      <c r="D158" s="19">
        <v>4708.2120375074783</v>
      </c>
      <c r="E158" s="19">
        <f t="shared" si="9"/>
        <v>577044.86501530127</v>
      </c>
      <c r="F158" s="19">
        <f t="shared" si="10"/>
        <v>27</v>
      </c>
      <c r="G158" s="19">
        <f t="shared" si="11"/>
        <v>1</v>
      </c>
      <c r="H158" s="85">
        <f t="shared" si="8"/>
        <v>4708.2120375074783</v>
      </c>
    </row>
    <row r="159" spans="1:8">
      <c r="A159" s="84">
        <v>640</v>
      </c>
      <c r="B159" s="17">
        <v>26</v>
      </c>
      <c r="C159" s="17" t="s">
        <v>174</v>
      </c>
      <c r="D159" s="19">
        <v>2386.3422509550837</v>
      </c>
      <c r="E159" s="19">
        <f t="shared" si="9"/>
        <v>579431.20726625633</v>
      </c>
      <c r="F159" s="19">
        <f t="shared" si="10"/>
        <v>27</v>
      </c>
      <c r="G159" s="19">
        <f t="shared" si="11"/>
        <v>0</v>
      </c>
      <c r="H159" s="85">
        <f t="shared" si="8"/>
        <v>0</v>
      </c>
    </row>
    <row r="160" spans="1:8">
      <c r="A160" s="84">
        <v>640</v>
      </c>
      <c r="B160" s="17">
        <v>27</v>
      </c>
      <c r="C160" s="17" t="s">
        <v>175</v>
      </c>
      <c r="D160" s="19">
        <v>3305.5081908241918</v>
      </c>
      <c r="E160" s="19">
        <f t="shared" si="9"/>
        <v>582736.71545708051</v>
      </c>
      <c r="F160" s="19">
        <f t="shared" si="10"/>
        <v>27</v>
      </c>
      <c r="G160" s="19">
        <f t="shared" si="11"/>
        <v>0</v>
      </c>
      <c r="H160" s="85">
        <f t="shared" si="8"/>
        <v>0</v>
      </c>
    </row>
    <row r="161" spans="1:8">
      <c r="A161" s="84">
        <v>640</v>
      </c>
      <c r="B161" s="17">
        <v>28</v>
      </c>
      <c r="C161" s="17" t="s">
        <v>176</v>
      </c>
      <c r="D161" s="19">
        <v>3614.5256896449173</v>
      </c>
      <c r="E161" s="19">
        <f t="shared" si="9"/>
        <v>586351.24114672549</v>
      </c>
      <c r="F161" s="19">
        <f t="shared" si="10"/>
        <v>27</v>
      </c>
      <c r="G161" s="19">
        <f t="shared" si="11"/>
        <v>0</v>
      </c>
      <c r="H161" s="85">
        <f t="shared" si="8"/>
        <v>0</v>
      </c>
    </row>
    <row r="162" spans="1:8">
      <c r="A162" s="84">
        <v>640</v>
      </c>
      <c r="B162" s="17">
        <v>29</v>
      </c>
      <c r="C162" s="17" t="s">
        <v>177</v>
      </c>
      <c r="D162" s="19">
        <v>1342.9004290366054</v>
      </c>
      <c r="E162" s="19">
        <f t="shared" si="9"/>
        <v>587694.14157576207</v>
      </c>
      <c r="F162" s="19">
        <f t="shared" si="10"/>
        <v>27</v>
      </c>
      <c r="G162" s="19">
        <f t="shared" si="11"/>
        <v>0</v>
      </c>
      <c r="H162" s="85">
        <f t="shared" si="8"/>
        <v>0</v>
      </c>
    </row>
    <row r="163" spans="1:8">
      <c r="A163" s="84">
        <v>640</v>
      </c>
      <c r="B163" s="17">
        <v>30</v>
      </c>
      <c r="C163" s="17" t="s">
        <v>178</v>
      </c>
      <c r="D163" s="19">
        <v>1619.2344228236316</v>
      </c>
      <c r="E163" s="19">
        <f t="shared" si="9"/>
        <v>589313.37599858572</v>
      </c>
      <c r="F163" s="19">
        <f t="shared" si="10"/>
        <v>27</v>
      </c>
      <c r="G163" s="19">
        <f t="shared" si="11"/>
        <v>0</v>
      </c>
      <c r="H163" s="85">
        <f t="shared" si="8"/>
        <v>0</v>
      </c>
    </row>
    <row r="164" spans="1:8">
      <c r="A164" s="84">
        <v>640</v>
      </c>
      <c r="B164" s="17">
        <v>31</v>
      </c>
      <c r="C164" s="17" t="s">
        <v>179</v>
      </c>
      <c r="D164" s="19">
        <v>2151.0142686975742</v>
      </c>
      <c r="E164" s="19">
        <f t="shared" si="9"/>
        <v>591464.39026728331</v>
      </c>
      <c r="F164" s="19">
        <f t="shared" si="10"/>
        <v>27</v>
      </c>
      <c r="G164" s="19">
        <f t="shared" si="11"/>
        <v>0</v>
      </c>
      <c r="H164" s="85">
        <f t="shared" si="8"/>
        <v>0</v>
      </c>
    </row>
    <row r="165" spans="1:8">
      <c r="A165" s="84">
        <v>640</v>
      </c>
      <c r="B165" s="17">
        <v>32</v>
      </c>
      <c r="C165" s="17" t="s">
        <v>180</v>
      </c>
      <c r="D165" s="19">
        <v>1169.6017320847632</v>
      </c>
      <c r="E165" s="19">
        <f t="shared" si="9"/>
        <v>592633.99199936807</v>
      </c>
      <c r="F165" s="19">
        <f t="shared" si="10"/>
        <v>27</v>
      </c>
      <c r="G165" s="19">
        <f t="shared" si="11"/>
        <v>0</v>
      </c>
      <c r="H165" s="85">
        <f t="shared" si="8"/>
        <v>0</v>
      </c>
    </row>
    <row r="166" spans="1:8">
      <c r="A166" s="84">
        <v>640</v>
      </c>
      <c r="B166" s="17">
        <v>33</v>
      </c>
      <c r="C166" s="17" t="s">
        <v>181</v>
      </c>
      <c r="D166" s="19">
        <v>2561.6472991379856</v>
      </c>
      <c r="E166" s="19">
        <f t="shared" si="9"/>
        <v>595195.63929850608</v>
      </c>
      <c r="F166" s="19">
        <f t="shared" si="10"/>
        <v>28</v>
      </c>
      <c r="G166" s="19">
        <f t="shared" si="11"/>
        <v>1</v>
      </c>
      <c r="H166" s="85">
        <f t="shared" si="8"/>
        <v>2561.6472991379856</v>
      </c>
    </row>
    <row r="167" spans="1:8">
      <c r="A167" s="84">
        <v>640</v>
      </c>
      <c r="B167" s="17">
        <v>34</v>
      </c>
      <c r="C167" s="17" t="s">
        <v>182</v>
      </c>
      <c r="D167" s="19">
        <v>2796.9321786827609</v>
      </c>
      <c r="E167" s="19">
        <f t="shared" si="9"/>
        <v>597992.57147718885</v>
      </c>
      <c r="F167" s="19">
        <f t="shared" si="10"/>
        <v>28</v>
      </c>
      <c r="G167" s="19">
        <f t="shared" si="11"/>
        <v>0</v>
      </c>
      <c r="H167" s="85">
        <f t="shared" si="8"/>
        <v>0</v>
      </c>
    </row>
    <row r="168" spans="1:8">
      <c r="A168" s="84">
        <v>640</v>
      </c>
      <c r="B168" s="17">
        <v>35</v>
      </c>
      <c r="C168" s="17" t="s">
        <v>183</v>
      </c>
      <c r="D168" s="19">
        <v>3922.6841349908304</v>
      </c>
      <c r="E168" s="19">
        <f t="shared" si="9"/>
        <v>601915.25561217964</v>
      </c>
      <c r="F168" s="19">
        <f t="shared" si="10"/>
        <v>28</v>
      </c>
      <c r="G168" s="19">
        <f t="shared" si="11"/>
        <v>0</v>
      </c>
      <c r="H168" s="85">
        <f t="shared" si="8"/>
        <v>0</v>
      </c>
    </row>
    <row r="169" spans="1:8">
      <c r="A169" s="84">
        <v>640</v>
      </c>
      <c r="B169" s="17">
        <v>36</v>
      </c>
      <c r="C169" s="17" t="s">
        <v>184</v>
      </c>
      <c r="D169" s="19">
        <v>2582.8974654299686</v>
      </c>
      <c r="E169" s="19">
        <f t="shared" si="9"/>
        <v>604498.1530776096</v>
      </c>
      <c r="F169" s="19">
        <f t="shared" si="10"/>
        <v>28</v>
      </c>
      <c r="G169" s="19">
        <f t="shared" si="11"/>
        <v>0</v>
      </c>
      <c r="H169" s="85">
        <f t="shared" si="8"/>
        <v>0</v>
      </c>
    </row>
    <row r="170" spans="1:8">
      <c r="A170" s="84">
        <v>640</v>
      </c>
      <c r="B170" s="17">
        <v>37</v>
      </c>
      <c r="C170" s="17" t="s">
        <v>185</v>
      </c>
      <c r="D170" s="19">
        <v>2397.5868934665764</v>
      </c>
      <c r="E170" s="19">
        <f t="shared" si="9"/>
        <v>606895.73997107614</v>
      </c>
      <c r="F170" s="19">
        <f t="shared" si="10"/>
        <v>28</v>
      </c>
      <c r="G170" s="19">
        <f t="shared" si="11"/>
        <v>0</v>
      </c>
      <c r="H170" s="85">
        <f t="shared" si="8"/>
        <v>0</v>
      </c>
    </row>
    <row r="171" spans="1:8">
      <c r="A171" s="84">
        <v>640</v>
      </c>
      <c r="B171" s="17">
        <v>38</v>
      </c>
      <c r="C171" s="17" t="s">
        <v>186</v>
      </c>
      <c r="D171" s="19">
        <v>2051.4919681773299</v>
      </c>
      <c r="E171" s="19">
        <f t="shared" si="9"/>
        <v>608947.23193925351</v>
      </c>
      <c r="F171" s="19">
        <f t="shared" si="10"/>
        <v>28</v>
      </c>
      <c r="G171" s="19">
        <f t="shared" si="11"/>
        <v>0</v>
      </c>
      <c r="H171" s="85">
        <f t="shared" si="8"/>
        <v>0</v>
      </c>
    </row>
    <row r="172" spans="1:8">
      <c r="A172" s="84">
        <v>640</v>
      </c>
      <c r="B172" s="17">
        <v>39</v>
      </c>
      <c r="C172" s="17" t="s">
        <v>187</v>
      </c>
      <c r="D172" s="19">
        <v>1948.5239386511228</v>
      </c>
      <c r="E172" s="19">
        <f t="shared" si="9"/>
        <v>610895.75587790459</v>
      </c>
      <c r="F172" s="19">
        <f t="shared" si="10"/>
        <v>28</v>
      </c>
      <c r="G172" s="19">
        <f t="shared" si="11"/>
        <v>0</v>
      </c>
      <c r="H172" s="85">
        <f t="shared" si="8"/>
        <v>0</v>
      </c>
    </row>
    <row r="173" spans="1:8">
      <c r="A173" s="84">
        <v>640</v>
      </c>
      <c r="B173" s="17">
        <v>40</v>
      </c>
      <c r="C173" s="17" t="s">
        <v>188</v>
      </c>
      <c r="D173" s="19">
        <v>2452.9984105120425</v>
      </c>
      <c r="E173" s="19">
        <f t="shared" si="9"/>
        <v>613348.75428841659</v>
      </c>
      <c r="F173" s="19">
        <f t="shared" si="10"/>
        <v>28</v>
      </c>
      <c r="G173" s="19">
        <f t="shared" si="11"/>
        <v>0</v>
      </c>
      <c r="H173" s="85">
        <f t="shared" si="8"/>
        <v>0</v>
      </c>
    </row>
    <row r="174" spans="1:8">
      <c r="A174" s="84">
        <v>640</v>
      </c>
      <c r="B174" s="17">
        <v>1</v>
      </c>
      <c r="C174" s="17" t="s">
        <v>189</v>
      </c>
      <c r="D174" s="19">
        <v>2619.9676819789524</v>
      </c>
      <c r="E174" s="19">
        <f t="shared" si="9"/>
        <v>615968.72197039553</v>
      </c>
      <c r="F174" s="19">
        <f t="shared" si="10"/>
        <v>29</v>
      </c>
      <c r="G174" s="19">
        <f t="shared" si="11"/>
        <v>1</v>
      </c>
      <c r="H174" s="85">
        <f t="shared" si="8"/>
        <v>2619.9676819789524</v>
      </c>
    </row>
    <row r="175" spans="1:8">
      <c r="A175" s="84">
        <v>640</v>
      </c>
      <c r="B175" s="17">
        <v>2</v>
      </c>
      <c r="C175" s="17" t="s">
        <v>190</v>
      </c>
      <c r="D175" s="19">
        <v>2472.0565878955217</v>
      </c>
      <c r="E175" s="19">
        <f t="shared" si="9"/>
        <v>618440.77855829103</v>
      </c>
      <c r="F175" s="19">
        <f t="shared" si="10"/>
        <v>29</v>
      </c>
      <c r="G175" s="19">
        <f t="shared" si="11"/>
        <v>0</v>
      </c>
      <c r="H175" s="85">
        <f t="shared" si="8"/>
        <v>0</v>
      </c>
    </row>
    <row r="176" spans="1:8">
      <c r="A176" s="84">
        <v>640</v>
      </c>
      <c r="B176" s="17">
        <v>3</v>
      </c>
      <c r="C176" s="17" t="s">
        <v>191</v>
      </c>
      <c r="D176" s="19">
        <v>1290.5252943516821</v>
      </c>
      <c r="E176" s="19">
        <f t="shared" si="9"/>
        <v>619731.30385264265</v>
      </c>
      <c r="F176" s="19">
        <f t="shared" si="10"/>
        <v>29</v>
      </c>
      <c r="G176" s="19">
        <f t="shared" si="11"/>
        <v>0</v>
      </c>
      <c r="H176" s="85">
        <f t="shared" si="8"/>
        <v>0</v>
      </c>
    </row>
    <row r="177" spans="1:8">
      <c r="A177" s="84">
        <v>640</v>
      </c>
      <c r="B177" s="17">
        <v>4</v>
      </c>
      <c r="C177" s="17" t="s">
        <v>192</v>
      </c>
      <c r="D177" s="19">
        <v>2628.39537377139</v>
      </c>
      <c r="E177" s="19">
        <f t="shared" si="9"/>
        <v>622359.69922641409</v>
      </c>
      <c r="F177" s="19">
        <f t="shared" si="10"/>
        <v>29</v>
      </c>
      <c r="G177" s="19">
        <f t="shared" si="11"/>
        <v>0</v>
      </c>
      <c r="H177" s="85">
        <f t="shared" si="8"/>
        <v>0</v>
      </c>
    </row>
    <row r="178" spans="1:8">
      <c r="A178" s="84">
        <v>640</v>
      </c>
      <c r="B178" s="17">
        <v>5</v>
      </c>
      <c r="C178" s="17" t="s">
        <v>193</v>
      </c>
      <c r="D178" s="19">
        <v>4818.9951887117822</v>
      </c>
      <c r="E178" s="19">
        <f t="shared" si="9"/>
        <v>627178.69441512588</v>
      </c>
      <c r="F178" s="19">
        <f t="shared" si="10"/>
        <v>29</v>
      </c>
      <c r="G178" s="19">
        <f t="shared" si="11"/>
        <v>0</v>
      </c>
      <c r="H178" s="85">
        <f t="shared" si="8"/>
        <v>0</v>
      </c>
    </row>
    <row r="179" spans="1:8">
      <c r="A179" s="84">
        <v>640</v>
      </c>
      <c r="B179" s="17">
        <v>6</v>
      </c>
      <c r="C179" s="17" t="s">
        <v>194</v>
      </c>
      <c r="D179" s="19">
        <v>1898.7742172339485</v>
      </c>
      <c r="E179" s="19">
        <f t="shared" si="9"/>
        <v>629077.46863235987</v>
      </c>
      <c r="F179" s="19">
        <f t="shared" si="10"/>
        <v>29</v>
      </c>
      <c r="G179" s="19">
        <f t="shared" si="11"/>
        <v>0</v>
      </c>
      <c r="H179" s="85">
        <f t="shared" si="8"/>
        <v>0</v>
      </c>
    </row>
    <row r="180" spans="1:8">
      <c r="A180" s="84">
        <v>640</v>
      </c>
      <c r="B180" s="17">
        <v>7</v>
      </c>
      <c r="C180" s="17" t="s">
        <v>195</v>
      </c>
      <c r="D180" s="19">
        <v>3349.9975834469792</v>
      </c>
      <c r="E180" s="19">
        <f t="shared" si="9"/>
        <v>632427.4662158069</v>
      </c>
      <c r="F180" s="19">
        <f t="shared" si="10"/>
        <v>29</v>
      </c>
      <c r="G180" s="19">
        <f t="shared" si="11"/>
        <v>0</v>
      </c>
      <c r="H180" s="85">
        <f t="shared" si="8"/>
        <v>0</v>
      </c>
    </row>
    <row r="181" spans="1:8">
      <c r="A181" s="84">
        <v>640</v>
      </c>
      <c r="B181" s="17">
        <v>8</v>
      </c>
      <c r="C181" s="17" t="s">
        <v>196</v>
      </c>
      <c r="D181" s="19">
        <v>1623.1361085859355</v>
      </c>
      <c r="E181" s="19">
        <f t="shared" si="9"/>
        <v>634050.60232439288</v>
      </c>
      <c r="F181" s="19">
        <f t="shared" si="10"/>
        <v>29</v>
      </c>
      <c r="G181" s="19">
        <f t="shared" si="11"/>
        <v>0</v>
      </c>
      <c r="H181" s="85">
        <f t="shared" si="8"/>
        <v>0</v>
      </c>
    </row>
    <row r="182" spans="1:8">
      <c r="A182" s="84">
        <v>640</v>
      </c>
      <c r="B182" s="17">
        <v>9</v>
      </c>
      <c r="C182" s="17" t="s">
        <v>197</v>
      </c>
      <c r="D182" s="19">
        <v>2725.4295427359543</v>
      </c>
      <c r="E182" s="19">
        <f t="shared" si="9"/>
        <v>636776.0318671288</v>
      </c>
      <c r="F182" s="19">
        <f t="shared" si="10"/>
        <v>30</v>
      </c>
      <c r="G182" s="19">
        <f t="shared" si="11"/>
        <v>1</v>
      </c>
      <c r="H182" s="85">
        <f t="shared" si="8"/>
        <v>2725.4295427359543</v>
      </c>
    </row>
    <row r="183" spans="1:8">
      <c r="A183" s="84">
        <v>640</v>
      </c>
      <c r="B183" s="17">
        <v>10</v>
      </c>
      <c r="C183" s="17" t="s">
        <v>198</v>
      </c>
      <c r="D183" s="19">
        <v>3370.8098516765403</v>
      </c>
      <c r="E183" s="19">
        <f t="shared" si="9"/>
        <v>640146.84171880537</v>
      </c>
      <c r="F183" s="19">
        <f t="shared" si="10"/>
        <v>30</v>
      </c>
      <c r="G183" s="19">
        <f t="shared" si="11"/>
        <v>0</v>
      </c>
      <c r="H183" s="85">
        <f t="shared" si="8"/>
        <v>0</v>
      </c>
    </row>
    <row r="184" spans="1:8">
      <c r="A184" s="84">
        <v>640</v>
      </c>
      <c r="B184" s="17">
        <v>11</v>
      </c>
      <c r="C184" s="17" t="s">
        <v>199</v>
      </c>
      <c r="D184" s="19">
        <v>4669.5400631155426</v>
      </c>
      <c r="E184" s="19">
        <f t="shared" si="9"/>
        <v>644816.38178192091</v>
      </c>
      <c r="F184" s="19">
        <f t="shared" si="10"/>
        <v>30</v>
      </c>
      <c r="G184" s="19">
        <f t="shared" si="11"/>
        <v>0</v>
      </c>
      <c r="H184" s="85">
        <f t="shared" si="8"/>
        <v>0</v>
      </c>
    </row>
    <row r="185" spans="1:8">
      <c r="A185" s="84">
        <v>640</v>
      </c>
      <c r="B185" s="17">
        <v>12</v>
      </c>
      <c r="C185" s="17" t="s">
        <v>200</v>
      </c>
      <c r="D185" s="19">
        <v>1448.7591897465945</v>
      </c>
      <c r="E185" s="19">
        <f t="shared" si="9"/>
        <v>646265.14097166748</v>
      </c>
      <c r="F185" s="19">
        <f t="shared" si="10"/>
        <v>30</v>
      </c>
      <c r="G185" s="19">
        <f t="shared" si="11"/>
        <v>0</v>
      </c>
      <c r="H185" s="85">
        <f t="shared" si="8"/>
        <v>0</v>
      </c>
    </row>
    <row r="186" spans="1:8">
      <c r="A186" s="84">
        <v>640</v>
      </c>
      <c r="B186" s="17">
        <v>13</v>
      </c>
      <c r="C186" s="17" t="s">
        <v>201</v>
      </c>
      <c r="D186" s="19">
        <v>4055.9263387350929</v>
      </c>
      <c r="E186" s="19">
        <f t="shared" si="9"/>
        <v>650321.06731040252</v>
      </c>
      <c r="F186" s="19">
        <f t="shared" si="10"/>
        <v>30</v>
      </c>
      <c r="G186" s="19">
        <f t="shared" si="11"/>
        <v>0</v>
      </c>
      <c r="H186" s="85">
        <f t="shared" si="8"/>
        <v>0</v>
      </c>
    </row>
    <row r="187" spans="1:8">
      <c r="A187" s="84">
        <v>640</v>
      </c>
      <c r="B187" s="17">
        <v>14</v>
      </c>
      <c r="C187" s="17" t="s">
        <v>202</v>
      </c>
      <c r="D187" s="19">
        <v>6733.9294265852886</v>
      </c>
      <c r="E187" s="19">
        <f t="shared" si="9"/>
        <v>657054.99673698784</v>
      </c>
      <c r="F187" s="19">
        <f t="shared" si="10"/>
        <v>30</v>
      </c>
      <c r="G187" s="19">
        <f t="shared" si="11"/>
        <v>0</v>
      </c>
      <c r="H187" s="85">
        <f t="shared" si="8"/>
        <v>0</v>
      </c>
    </row>
    <row r="188" spans="1:8">
      <c r="A188" s="84">
        <v>640</v>
      </c>
      <c r="B188" s="17">
        <v>15</v>
      </c>
      <c r="C188" s="17" t="s">
        <v>203</v>
      </c>
      <c r="D188" s="19">
        <v>1419.9677367457775</v>
      </c>
      <c r="E188" s="19">
        <f t="shared" si="9"/>
        <v>658474.96447373368</v>
      </c>
      <c r="F188" s="19">
        <f t="shared" si="10"/>
        <v>31</v>
      </c>
      <c r="G188" s="19">
        <f t="shared" si="11"/>
        <v>1</v>
      </c>
      <c r="H188" s="85">
        <f t="shared" si="8"/>
        <v>1419.9677367457775</v>
      </c>
    </row>
    <row r="189" spans="1:8">
      <c r="A189" s="84">
        <v>640</v>
      </c>
      <c r="B189" s="17">
        <v>16</v>
      </c>
      <c r="C189" s="17" t="s">
        <v>204</v>
      </c>
      <c r="D189" s="19">
        <v>4727.2800492562183</v>
      </c>
      <c r="E189" s="19">
        <f t="shared" si="9"/>
        <v>663202.24452298984</v>
      </c>
      <c r="F189" s="19">
        <f t="shared" si="10"/>
        <v>31</v>
      </c>
      <c r="G189" s="19">
        <f t="shared" si="11"/>
        <v>0</v>
      </c>
      <c r="H189" s="85">
        <f t="shared" si="8"/>
        <v>0</v>
      </c>
    </row>
    <row r="190" spans="1:8">
      <c r="A190" s="84">
        <v>640</v>
      </c>
      <c r="B190" s="17">
        <v>17</v>
      </c>
      <c r="C190" s="17" t="s">
        <v>205</v>
      </c>
      <c r="D190" s="19">
        <v>5808.3376315042988</v>
      </c>
      <c r="E190" s="19">
        <f t="shared" si="9"/>
        <v>669010.58215449413</v>
      </c>
      <c r="F190" s="19">
        <f t="shared" si="10"/>
        <v>31</v>
      </c>
      <c r="G190" s="19">
        <f t="shared" si="11"/>
        <v>0</v>
      </c>
      <c r="H190" s="85">
        <f t="shared" si="8"/>
        <v>0</v>
      </c>
    </row>
    <row r="191" spans="1:8">
      <c r="A191" s="84">
        <v>640</v>
      </c>
      <c r="B191" s="17">
        <v>18</v>
      </c>
      <c r="C191" s="17" t="s">
        <v>206</v>
      </c>
      <c r="D191" s="19">
        <v>1198.5944832167718</v>
      </c>
      <c r="E191" s="19">
        <f t="shared" si="9"/>
        <v>670209.17663771089</v>
      </c>
      <c r="F191" s="19">
        <f t="shared" si="10"/>
        <v>31</v>
      </c>
      <c r="G191" s="19">
        <f t="shared" si="11"/>
        <v>0</v>
      </c>
      <c r="H191" s="85">
        <f t="shared" si="8"/>
        <v>0</v>
      </c>
    </row>
    <row r="192" spans="1:8">
      <c r="A192" s="84">
        <v>640</v>
      </c>
      <c r="B192" s="17">
        <v>19</v>
      </c>
      <c r="C192" s="17" t="s">
        <v>207</v>
      </c>
      <c r="D192" s="19">
        <v>5642.4940177735043</v>
      </c>
      <c r="E192" s="19">
        <f t="shared" si="9"/>
        <v>675851.67065548443</v>
      </c>
      <c r="F192" s="19">
        <f t="shared" si="10"/>
        <v>31</v>
      </c>
      <c r="G192" s="19">
        <f t="shared" si="11"/>
        <v>0</v>
      </c>
      <c r="H192" s="85">
        <f t="shared" si="8"/>
        <v>0</v>
      </c>
    </row>
    <row r="193" spans="1:8">
      <c r="A193" s="84">
        <v>640</v>
      </c>
      <c r="B193" s="17">
        <v>20</v>
      </c>
      <c r="C193" s="17" t="s">
        <v>208</v>
      </c>
      <c r="D193" s="19">
        <v>5896.1665490981513</v>
      </c>
      <c r="E193" s="19">
        <f t="shared" si="9"/>
        <v>681747.83720458252</v>
      </c>
      <c r="F193" s="19">
        <f t="shared" si="10"/>
        <v>32</v>
      </c>
      <c r="G193" s="19">
        <f t="shared" si="11"/>
        <v>1</v>
      </c>
      <c r="H193" s="85">
        <f t="shared" si="8"/>
        <v>5896.1665490981513</v>
      </c>
    </row>
    <row r="194" spans="1:8">
      <c r="A194" s="84">
        <v>640</v>
      </c>
      <c r="B194" s="17">
        <v>21</v>
      </c>
      <c r="C194" s="17" t="s">
        <v>209</v>
      </c>
      <c r="D194" s="19">
        <v>3435.1235748685299</v>
      </c>
      <c r="E194" s="19">
        <f t="shared" si="9"/>
        <v>685182.96077945107</v>
      </c>
      <c r="F194" s="19">
        <f t="shared" si="10"/>
        <v>32</v>
      </c>
      <c r="G194" s="19">
        <f t="shared" si="11"/>
        <v>0</v>
      </c>
      <c r="H194" s="85">
        <f t="shared" si="8"/>
        <v>0</v>
      </c>
    </row>
    <row r="195" spans="1:8">
      <c r="A195" s="84">
        <v>640</v>
      </c>
      <c r="B195" s="17">
        <v>22</v>
      </c>
      <c r="C195" s="17" t="s">
        <v>210</v>
      </c>
      <c r="D195" s="19">
        <v>4418.5469462579294</v>
      </c>
      <c r="E195" s="19">
        <f t="shared" si="9"/>
        <v>689601.507725709</v>
      </c>
      <c r="F195" s="19">
        <f t="shared" si="10"/>
        <v>32</v>
      </c>
      <c r="G195" s="19">
        <f t="shared" si="11"/>
        <v>0</v>
      </c>
      <c r="H195" s="85">
        <f t="shared" si="8"/>
        <v>0</v>
      </c>
    </row>
    <row r="196" spans="1:8">
      <c r="A196" s="84">
        <v>640</v>
      </c>
      <c r="B196" s="17">
        <v>23</v>
      </c>
      <c r="C196" s="17" t="s">
        <v>211</v>
      </c>
      <c r="D196" s="19">
        <v>1958.8594716227212</v>
      </c>
      <c r="E196" s="19">
        <f t="shared" si="9"/>
        <v>691560.36719733174</v>
      </c>
      <c r="F196" s="19">
        <f t="shared" si="10"/>
        <v>32</v>
      </c>
      <c r="G196" s="19">
        <f t="shared" si="11"/>
        <v>0</v>
      </c>
      <c r="H196" s="85">
        <f t="shared" si="8"/>
        <v>0</v>
      </c>
    </row>
    <row r="197" spans="1:8">
      <c r="A197" s="84">
        <v>640</v>
      </c>
      <c r="B197" s="17">
        <v>24</v>
      </c>
      <c r="C197" s="17" t="s">
        <v>212</v>
      </c>
      <c r="D197" s="19">
        <v>1409.2985419312208</v>
      </c>
      <c r="E197" s="19">
        <f t="shared" si="9"/>
        <v>692969.66573926294</v>
      </c>
      <c r="F197" s="19">
        <f t="shared" si="10"/>
        <v>32</v>
      </c>
      <c r="G197" s="19">
        <f t="shared" si="11"/>
        <v>0</v>
      </c>
      <c r="H197" s="85">
        <f t="shared" si="8"/>
        <v>0</v>
      </c>
    </row>
    <row r="198" spans="1:8">
      <c r="A198" s="84">
        <v>640</v>
      </c>
      <c r="B198" s="17">
        <v>25</v>
      </c>
      <c r="C198" s="17" t="s">
        <v>213</v>
      </c>
      <c r="D198" s="19">
        <v>4704.4803502537798</v>
      </c>
      <c r="E198" s="19">
        <f t="shared" si="9"/>
        <v>697674.1460895167</v>
      </c>
      <c r="F198" s="19">
        <f t="shared" si="10"/>
        <v>32</v>
      </c>
      <c r="G198" s="19">
        <f t="shared" si="11"/>
        <v>0</v>
      </c>
      <c r="H198" s="85">
        <f t="shared" si="8"/>
        <v>0</v>
      </c>
    </row>
    <row r="199" spans="1:8">
      <c r="A199" s="84">
        <v>640</v>
      </c>
      <c r="B199" s="17">
        <v>26</v>
      </c>
      <c r="C199" s="17" t="s">
        <v>214</v>
      </c>
      <c r="D199" s="19">
        <v>2393.7128834962205</v>
      </c>
      <c r="E199" s="19">
        <f t="shared" si="9"/>
        <v>700067.85897301289</v>
      </c>
      <c r="F199" s="19">
        <f t="shared" si="10"/>
        <v>33</v>
      </c>
      <c r="G199" s="19">
        <f t="shared" si="11"/>
        <v>1</v>
      </c>
      <c r="H199" s="85">
        <f t="shared" si="8"/>
        <v>2393.7128834962205</v>
      </c>
    </row>
    <row r="200" spans="1:8">
      <c r="A200" s="84">
        <v>640</v>
      </c>
      <c r="B200" s="17">
        <v>27</v>
      </c>
      <c r="C200" s="17" t="s">
        <v>215</v>
      </c>
      <c r="D200" s="19">
        <v>3312.2957196469447</v>
      </c>
      <c r="E200" s="19">
        <f t="shared" si="9"/>
        <v>703380.15469265985</v>
      </c>
      <c r="F200" s="19">
        <f t="shared" si="10"/>
        <v>33</v>
      </c>
      <c r="G200" s="19">
        <f t="shared" si="11"/>
        <v>0</v>
      </c>
      <c r="H200" s="85">
        <f t="shared" si="8"/>
        <v>0</v>
      </c>
    </row>
    <row r="201" spans="1:8">
      <c r="A201" s="84">
        <v>640</v>
      </c>
      <c r="B201" s="17">
        <v>28</v>
      </c>
      <c r="C201" s="17" t="s">
        <v>216</v>
      </c>
      <c r="D201" s="19">
        <v>3603.7160305772768</v>
      </c>
      <c r="E201" s="19">
        <f t="shared" si="9"/>
        <v>706983.87072323717</v>
      </c>
      <c r="F201" s="19">
        <f t="shared" si="10"/>
        <v>33</v>
      </c>
      <c r="G201" s="19">
        <f t="shared" si="11"/>
        <v>0</v>
      </c>
      <c r="H201" s="85">
        <f t="shared" si="8"/>
        <v>0</v>
      </c>
    </row>
    <row r="202" spans="1:8">
      <c r="A202" s="84">
        <v>640</v>
      </c>
      <c r="B202" s="17">
        <v>29</v>
      </c>
      <c r="C202" s="17" t="s">
        <v>217</v>
      </c>
      <c r="D202" s="19">
        <v>1379.8307783304392</v>
      </c>
      <c r="E202" s="19">
        <f t="shared" si="9"/>
        <v>708363.70150156762</v>
      </c>
      <c r="F202" s="19">
        <f t="shared" si="10"/>
        <v>33</v>
      </c>
      <c r="G202" s="19">
        <f t="shared" si="11"/>
        <v>0</v>
      </c>
      <c r="H202" s="85">
        <f t="shared" si="8"/>
        <v>0</v>
      </c>
    </row>
    <row r="203" spans="1:8">
      <c r="A203" s="84">
        <v>640</v>
      </c>
      <c r="B203" s="17">
        <v>30</v>
      </c>
      <c r="C203" s="17" t="s">
        <v>218</v>
      </c>
      <c r="D203" s="19">
        <v>1709.3817694208251</v>
      </c>
      <c r="E203" s="19">
        <f t="shared" si="9"/>
        <v>710073.08327098843</v>
      </c>
      <c r="F203" s="19">
        <f t="shared" si="10"/>
        <v>33</v>
      </c>
      <c r="G203" s="19">
        <f t="shared" si="11"/>
        <v>0</v>
      </c>
      <c r="H203" s="85">
        <f t="shared" si="8"/>
        <v>0</v>
      </c>
    </row>
    <row r="204" spans="1:8">
      <c r="A204" s="84">
        <v>640</v>
      </c>
      <c r="B204" s="17">
        <v>31</v>
      </c>
      <c r="C204" s="17" t="s">
        <v>219</v>
      </c>
      <c r="D204" s="19">
        <v>2004.4322562465286</v>
      </c>
      <c r="E204" s="19">
        <f t="shared" si="9"/>
        <v>712077.51552723499</v>
      </c>
      <c r="F204" s="19">
        <f t="shared" si="10"/>
        <v>33</v>
      </c>
      <c r="G204" s="19">
        <f t="shared" si="11"/>
        <v>0</v>
      </c>
      <c r="H204" s="85">
        <f t="shared" si="8"/>
        <v>0</v>
      </c>
    </row>
    <row r="205" spans="1:8">
      <c r="A205" s="84">
        <v>640</v>
      </c>
      <c r="B205" s="17">
        <v>32</v>
      </c>
      <c r="C205" s="17" t="s">
        <v>220</v>
      </c>
      <c r="D205" s="19">
        <v>1128.7188702166886</v>
      </c>
      <c r="E205" s="19">
        <f t="shared" si="9"/>
        <v>713206.23439745163</v>
      </c>
      <c r="F205" s="19">
        <f t="shared" si="10"/>
        <v>33</v>
      </c>
      <c r="G205" s="19">
        <f t="shared" si="11"/>
        <v>0</v>
      </c>
      <c r="H205" s="85">
        <f t="shared" si="8"/>
        <v>0</v>
      </c>
    </row>
    <row r="206" spans="1:8">
      <c r="A206" s="84">
        <v>640</v>
      </c>
      <c r="B206" s="17">
        <v>33</v>
      </c>
      <c r="C206" s="17" t="s">
        <v>221</v>
      </c>
      <c r="D206" s="19">
        <v>2500.2731802151925</v>
      </c>
      <c r="E206" s="19">
        <f t="shared" si="9"/>
        <v>715706.50757766678</v>
      </c>
      <c r="F206" s="19">
        <f t="shared" si="10"/>
        <v>33</v>
      </c>
      <c r="G206" s="19">
        <f t="shared" si="11"/>
        <v>0</v>
      </c>
      <c r="H206" s="85">
        <f t="shared" ref="H206:H269" si="12">IF(G206=0,0,D206)</f>
        <v>0</v>
      </c>
    </row>
    <row r="207" spans="1:8">
      <c r="A207" s="84">
        <v>640</v>
      </c>
      <c r="B207" s="17">
        <v>34</v>
      </c>
      <c r="C207" s="17" t="s">
        <v>222</v>
      </c>
      <c r="D207" s="19">
        <v>2989.5664584331057</v>
      </c>
      <c r="E207" s="19">
        <f t="shared" ref="E207:E270" si="13">+E206+D207</f>
        <v>718696.07403609983</v>
      </c>
      <c r="F207" s="19">
        <f t="shared" ref="F207:F270" si="14">INT((E207/$D$6))</f>
        <v>33</v>
      </c>
      <c r="G207" s="19">
        <f t="shared" ref="G207:G270" si="15">+F207-F206</f>
        <v>0</v>
      </c>
      <c r="H207" s="85">
        <f t="shared" si="12"/>
        <v>0</v>
      </c>
    </row>
    <row r="208" spans="1:8">
      <c r="A208" s="84">
        <v>640</v>
      </c>
      <c r="B208" s="17">
        <v>35</v>
      </c>
      <c r="C208" s="17" t="s">
        <v>223</v>
      </c>
      <c r="D208" s="19">
        <v>3874.2422287490563</v>
      </c>
      <c r="E208" s="19">
        <f t="shared" si="13"/>
        <v>722570.31626484892</v>
      </c>
      <c r="F208" s="19">
        <f t="shared" si="14"/>
        <v>34</v>
      </c>
      <c r="G208" s="19">
        <f t="shared" si="15"/>
        <v>1</v>
      </c>
      <c r="H208" s="85">
        <f t="shared" si="12"/>
        <v>3874.2422287490563</v>
      </c>
    </row>
    <row r="209" spans="1:8">
      <c r="A209" s="84">
        <v>640</v>
      </c>
      <c r="B209" s="17">
        <v>36</v>
      </c>
      <c r="C209" s="17" t="s">
        <v>224</v>
      </c>
      <c r="D209" s="19">
        <v>2589.7222442485545</v>
      </c>
      <c r="E209" s="19">
        <f t="shared" si="13"/>
        <v>725160.03850909753</v>
      </c>
      <c r="F209" s="19">
        <f t="shared" si="14"/>
        <v>34</v>
      </c>
      <c r="G209" s="19">
        <f t="shared" si="15"/>
        <v>0</v>
      </c>
      <c r="H209" s="85">
        <f t="shared" si="12"/>
        <v>0</v>
      </c>
    </row>
    <row r="210" spans="1:8">
      <c r="A210" s="84">
        <v>640</v>
      </c>
      <c r="B210" s="17">
        <v>37</v>
      </c>
      <c r="C210" s="17" t="s">
        <v>225</v>
      </c>
      <c r="D210" s="19">
        <v>2377.8375569055765</v>
      </c>
      <c r="E210" s="19">
        <f t="shared" si="13"/>
        <v>727537.87606600311</v>
      </c>
      <c r="F210" s="19">
        <f t="shared" si="14"/>
        <v>34</v>
      </c>
      <c r="G210" s="19">
        <f t="shared" si="15"/>
        <v>0</v>
      </c>
      <c r="H210" s="85">
        <f t="shared" si="12"/>
        <v>0</v>
      </c>
    </row>
    <row r="211" spans="1:8">
      <c r="A211" s="84">
        <v>640</v>
      </c>
      <c r="B211" s="17">
        <v>38</v>
      </c>
      <c r="C211" s="17" t="s">
        <v>226</v>
      </c>
      <c r="D211" s="19">
        <v>2168.9943168648833</v>
      </c>
      <c r="E211" s="19">
        <f t="shared" si="13"/>
        <v>729706.87038286799</v>
      </c>
      <c r="F211" s="19">
        <f t="shared" si="14"/>
        <v>34</v>
      </c>
      <c r="G211" s="19">
        <f t="shared" si="15"/>
        <v>0</v>
      </c>
      <c r="H211" s="85">
        <f t="shared" si="12"/>
        <v>0</v>
      </c>
    </row>
    <row r="212" spans="1:8">
      <c r="A212" s="84">
        <v>640</v>
      </c>
      <c r="B212" s="17">
        <v>39</v>
      </c>
      <c r="C212" s="17" t="s">
        <v>227</v>
      </c>
      <c r="D212" s="19">
        <v>1977.43716598845</v>
      </c>
      <c r="E212" s="19">
        <f t="shared" si="13"/>
        <v>731684.30754885648</v>
      </c>
      <c r="F212" s="19">
        <f t="shared" si="14"/>
        <v>34</v>
      </c>
      <c r="G212" s="19">
        <f t="shared" si="15"/>
        <v>0</v>
      </c>
      <c r="H212" s="85">
        <f t="shared" si="12"/>
        <v>0</v>
      </c>
    </row>
    <row r="213" spans="1:8">
      <c r="A213" s="84">
        <v>640</v>
      </c>
      <c r="B213" s="17">
        <v>40</v>
      </c>
      <c r="C213" s="17" t="s">
        <v>228</v>
      </c>
      <c r="D213" s="19">
        <v>2316.9470303747821</v>
      </c>
      <c r="E213" s="19">
        <f t="shared" si="13"/>
        <v>734001.25457923126</v>
      </c>
      <c r="F213" s="19">
        <f t="shared" si="14"/>
        <v>34</v>
      </c>
      <c r="G213" s="19">
        <f t="shared" si="15"/>
        <v>0</v>
      </c>
      <c r="H213" s="85">
        <f t="shared" si="12"/>
        <v>0</v>
      </c>
    </row>
    <row r="214" spans="1:8">
      <c r="A214" s="84">
        <v>640</v>
      </c>
      <c r="B214" s="17">
        <v>1</v>
      </c>
      <c r="C214" s="17" t="s">
        <v>229</v>
      </c>
      <c r="D214" s="19">
        <v>2503.1433024188286</v>
      </c>
      <c r="E214" s="19">
        <f t="shared" si="13"/>
        <v>736504.39788165013</v>
      </c>
      <c r="F214" s="19">
        <f t="shared" si="14"/>
        <v>34</v>
      </c>
      <c r="G214" s="19">
        <f t="shared" si="15"/>
        <v>0</v>
      </c>
      <c r="H214" s="85">
        <f t="shared" si="12"/>
        <v>0</v>
      </c>
    </row>
    <row r="215" spans="1:8">
      <c r="A215" s="84">
        <v>640</v>
      </c>
      <c r="B215" s="17">
        <v>2</v>
      </c>
      <c r="C215" s="17" t="s">
        <v>230</v>
      </c>
      <c r="D215" s="19">
        <v>2512.0840031881139</v>
      </c>
      <c r="E215" s="19">
        <f t="shared" si="13"/>
        <v>739016.4818848382</v>
      </c>
      <c r="F215" s="19">
        <f t="shared" si="14"/>
        <v>34</v>
      </c>
      <c r="G215" s="19">
        <f t="shared" si="15"/>
        <v>0</v>
      </c>
      <c r="H215" s="85">
        <f t="shared" si="12"/>
        <v>0</v>
      </c>
    </row>
    <row r="216" spans="1:8">
      <c r="A216" s="84">
        <v>640</v>
      </c>
      <c r="B216" s="17">
        <v>3</v>
      </c>
      <c r="C216" s="17" t="s">
        <v>231</v>
      </c>
      <c r="D216" s="19">
        <v>1255.0540829908939</v>
      </c>
      <c r="E216" s="19">
        <f t="shared" si="13"/>
        <v>740271.53596782906</v>
      </c>
      <c r="F216" s="19">
        <f t="shared" si="14"/>
        <v>34</v>
      </c>
      <c r="G216" s="19">
        <f t="shared" si="15"/>
        <v>0</v>
      </c>
      <c r="H216" s="85">
        <f t="shared" si="12"/>
        <v>0</v>
      </c>
    </row>
    <row r="217" spans="1:8">
      <c r="A217" s="84">
        <v>640</v>
      </c>
      <c r="B217" s="17">
        <v>4</v>
      </c>
      <c r="C217" s="17" t="s">
        <v>232</v>
      </c>
      <c r="D217" s="19">
        <v>2675.9528577025567</v>
      </c>
      <c r="E217" s="19">
        <f t="shared" si="13"/>
        <v>742947.48882553156</v>
      </c>
      <c r="F217" s="19">
        <f t="shared" si="14"/>
        <v>35</v>
      </c>
      <c r="G217" s="19">
        <f t="shared" si="15"/>
        <v>1</v>
      </c>
      <c r="H217" s="85">
        <f t="shared" si="12"/>
        <v>2675.9528577025567</v>
      </c>
    </row>
    <row r="218" spans="1:8">
      <c r="A218" s="84">
        <v>640</v>
      </c>
      <c r="B218" s="17">
        <v>5</v>
      </c>
      <c r="C218" s="17" t="s">
        <v>233</v>
      </c>
      <c r="D218" s="19">
        <v>4748.4837053865431</v>
      </c>
      <c r="E218" s="19">
        <f t="shared" si="13"/>
        <v>747695.97253091808</v>
      </c>
      <c r="F218" s="19">
        <f t="shared" si="14"/>
        <v>35</v>
      </c>
      <c r="G218" s="19">
        <f t="shared" si="15"/>
        <v>0</v>
      </c>
      <c r="H218" s="85">
        <f t="shared" si="12"/>
        <v>0</v>
      </c>
    </row>
    <row r="219" spans="1:8">
      <c r="A219" s="84">
        <v>640</v>
      </c>
      <c r="B219" s="17">
        <v>6</v>
      </c>
      <c r="C219" s="17" t="s">
        <v>234</v>
      </c>
      <c r="D219" s="19">
        <v>1839.2461067419483</v>
      </c>
      <c r="E219" s="19">
        <f t="shared" si="13"/>
        <v>749535.21863766003</v>
      </c>
      <c r="F219" s="19">
        <f t="shared" si="14"/>
        <v>35</v>
      </c>
      <c r="G219" s="19">
        <f t="shared" si="15"/>
        <v>0</v>
      </c>
      <c r="H219" s="85">
        <f t="shared" si="12"/>
        <v>0</v>
      </c>
    </row>
    <row r="220" spans="1:8">
      <c r="A220" s="84">
        <v>640</v>
      </c>
      <c r="B220" s="17">
        <v>7</v>
      </c>
      <c r="C220" s="17" t="s">
        <v>235</v>
      </c>
      <c r="D220" s="19">
        <v>3391.8604879499603</v>
      </c>
      <c r="E220" s="19">
        <f t="shared" si="13"/>
        <v>752927.07912560995</v>
      </c>
      <c r="F220" s="19">
        <f t="shared" si="14"/>
        <v>35</v>
      </c>
      <c r="G220" s="19">
        <f t="shared" si="15"/>
        <v>0</v>
      </c>
      <c r="H220" s="85">
        <f t="shared" si="12"/>
        <v>0</v>
      </c>
    </row>
    <row r="221" spans="1:8">
      <c r="A221" s="84">
        <v>640</v>
      </c>
      <c r="B221" s="17">
        <v>8</v>
      </c>
      <c r="C221" s="17" t="s">
        <v>236</v>
      </c>
      <c r="D221" s="19">
        <v>1502.7868495866276</v>
      </c>
      <c r="E221" s="19">
        <f t="shared" si="13"/>
        <v>754429.86597519659</v>
      </c>
      <c r="F221" s="19">
        <f t="shared" si="14"/>
        <v>35</v>
      </c>
      <c r="G221" s="19">
        <f t="shared" si="15"/>
        <v>0</v>
      </c>
      <c r="H221" s="85">
        <f t="shared" si="12"/>
        <v>0</v>
      </c>
    </row>
    <row r="222" spans="1:8">
      <c r="A222" s="84">
        <v>640</v>
      </c>
      <c r="B222" s="17">
        <v>9</v>
      </c>
      <c r="C222" s="17" t="s">
        <v>237</v>
      </c>
      <c r="D222" s="19">
        <v>2573.0971701765607</v>
      </c>
      <c r="E222" s="19">
        <f t="shared" si="13"/>
        <v>757002.96314537316</v>
      </c>
      <c r="F222" s="19">
        <f t="shared" si="14"/>
        <v>35</v>
      </c>
      <c r="G222" s="19">
        <f t="shared" si="15"/>
        <v>0</v>
      </c>
      <c r="H222" s="85">
        <f t="shared" si="12"/>
        <v>0</v>
      </c>
    </row>
    <row r="223" spans="1:8">
      <c r="A223" s="84">
        <v>640</v>
      </c>
      <c r="B223" s="17">
        <v>10</v>
      </c>
      <c r="C223" s="17" t="s">
        <v>238</v>
      </c>
      <c r="D223" s="19">
        <v>3333.5912169475441</v>
      </c>
      <c r="E223" s="19">
        <f t="shared" si="13"/>
        <v>760336.55436232069</v>
      </c>
      <c r="F223" s="19">
        <f t="shared" si="14"/>
        <v>35</v>
      </c>
      <c r="G223" s="19">
        <f t="shared" si="15"/>
        <v>0</v>
      </c>
      <c r="H223" s="85">
        <f t="shared" si="12"/>
        <v>0</v>
      </c>
    </row>
    <row r="224" spans="1:8">
      <c r="A224" s="84">
        <v>640</v>
      </c>
      <c r="B224" s="17">
        <v>11</v>
      </c>
      <c r="C224" s="17" t="s">
        <v>239</v>
      </c>
      <c r="D224" s="19">
        <v>4841.3434693656627</v>
      </c>
      <c r="E224" s="19">
        <f t="shared" si="13"/>
        <v>765177.89783168631</v>
      </c>
      <c r="F224" s="19">
        <f t="shared" si="14"/>
        <v>36</v>
      </c>
      <c r="G224" s="19">
        <f t="shared" si="15"/>
        <v>1</v>
      </c>
      <c r="H224" s="85">
        <f t="shared" si="12"/>
        <v>4841.3434693656627</v>
      </c>
    </row>
    <row r="225" spans="1:8">
      <c r="A225" s="84">
        <v>640</v>
      </c>
      <c r="B225" s="17">
        <v>12</v>
      </c>
      <c r="C225" s="17" t="s">
        <v>240</v>
      </c>
      <c r="D225" s="19">
        <v>1338.9207587499689</v>
      </c>
      <c r="E225" s="19">
        <f t="shared" si="13"/>
        <v>766516.81859043625</v>
      </c>
      <c r="F225" s="19">
        <f t="shared" si="14"/>
        <v>36</v>
      </c>
      <c r="G225" s="19">
        <f t="shared" si="15"/>
        <v>0</v>
      </c>
      <c r="H225" s="85">
        <f t="shared" si="12"/>
        <v>0</v>
      </c>
    </row>
    <row r="226" spans="1:8">
      <c r="A226" s="84">
        <v>640</v>
      </c>
      <c r="B226" s="17">
        <v>13</v>
      </c>
      <c r="C226" s="17" t="s">
        <v>241</v>
      </c>
      <c r="D226" s="19">
        <v>4335.4586396377035</v>
      </c>
      <c r="E226" s="19">
        <f t="shared" si="13"/>
        <v>770852.27723007393</v>
      </c>
      <c r="F226" s="19">
        <f t="shared" si="14"/>
        <v>36</v>
      </c>
      <c r="G226" s="19">
        <f t="shared" si="15"/>
        <v>0</v>
      </c>
      <c r="H226" s="85">
        <f t="shared" si="12"/>
        <v>0</v>
      </c>
    </row>
    <row r="227" spans="1:8">
      <c r="A227" s="84">
        <v>640</v>
      </c>
      <c r="B227" s="17">
        <v>14</v>
      </c>
      <c r="C227" s="17" t="s">
        <v>242</v>
      </c>
      <c r="D227" s="19">
        <v>6741.4438412828213</v>
      </c>
      <c r="E227" s="19">
        <f t="shared" si="13"/>
        <v>777593.72107135679</v>
      </c>
      <c r="F227" s="19">
        <f t="shared" si="14"/>
        <v>36</v>
      </c>
      <c r="G227" s="19">
        <f t="shared" si="15"/>
        <v>0</v>
      </c>
      <c r="H227" s="85">
        <f t="shared" si="12"/>
        <v>0</v>
      </c>
    </row>
    <row r="228" spans="1:8">
      <c r="A228" s="84">
        <v>640</v>
      </c>
      <c r="B228" s="17">
        <v>15</v>
      </c>
      <c r="C228" s="17" t="s">
        <v>243</v>
      </c>
      <c r="D228" s="19">
        <v>1393.4442510923311</v>
      </c>
      <c r="E228" s="19">
        <f t="shared" si="13"/>
        <v>778987.16532244917</v>
      </c>
      <c r="F228" s="19">
        <f t="shared" si="14"/>
        <v>36</v>
      </c>
      <c r="G228" s="19">
        <f t="shared" si="15"/>
        <v>0</v>
      </c>
      <c r="H228" s="85">
        <f t="shared" si="12"/>
        <v>0</v>
      </c>
    </row>
    <row r="229" spans="1:8">
      <c r="A229" s="84">
        <v>640</v>
      </c>
      <c r="B229" s="17">
        <v>16</v>
      </c>
      <c r="C229" s="17" t="s">
        <v>244</v>
      </c>
      <c r="D229" s="19">
        <v>4828.9525792440945</v>
      </c>
      <c r="E229" s="19">
        <f t="shared" si="13"/>
        <v>783816.11790169321</v>
      </c>
      <c r="F229" s="19">
        <f t="shared" si="14"/>
        <v>36</v>
      </c>
      <c r="G229" s="19">
        <f t="shared" si="15"/>
        <v>0</v>
      </c>
      <c r="H229" s="85">
        <f t="shared" si="12"/>
        <v>0</v>
      </c>
    </row>
    <row r="230" spans="1:8">
      <c r="A230" s="84">
        <v>640</v>
      </c>
      <c r="B230" s="17">
        <v>17</v>
      </c>
      <c r="C230" s="17" t="s">
        <v>245</v>
      </c>
      <c r="D230" s="19">
        <v>5652.5606821571109</v>
      </c>
      <c r="E230" s="19">
        <f t="shared" si="13"/>
        <v>789468.67858385027</v>
      </c>
      <c r="F230" s="19">
        <f t="shared" si="14"/>
        <v>37</v>
      </c>
      <c r="G230" s="19">
        <f t="shared" si="15"/>
        <v>1</v>
      </c>
      <c r="H230" s="85">
        <f t="shared" si="12"/>
        <v>5652.5606821571109</v>
      </c>
    </row>
    <row r="231" spans="1:8">
      <c r="A231" s="84">
        <v>640</v>
      </c>
      <c r="B231" s="17">
        <v>18</v>
      </c>
      <c r="C231" s="17" t="s">
        <v>246</v>
      </c>
      <c r="D231" s="19">
        <v>1156.7250108552767</v>
      </c>
      <c r="E231" s="19">
        <f t="shared" si="13"/>
        <v>790625.40359470551</v>
      </c>
      <c r="F231" s="19">
        <f t="shared" si="14"/>
        <v>37</v>
      </c>
      <c r="G231" s="19">
        <f t="shared" si="15"/>
        <v>0</v>
      </c>
      <c r="H231" s="85">
        <f t="shared" si="12"/>
        <v>0</v>
      </c>
    </row>
    <row r="232" spans="1:8">
      <c r="A232" s="84">
        <v>640</v>
      </c>
      <c r="B232" s="17">
        <v>19</v>
      </c>
      <c r="C232" s="17" t="s">
        <v>247</v>
      </c>
      <c r="D232" s="19">
        <v>6113.6916714192239</v>
      </c>
      <c r="E232" s="19">
        <f t="shared" si="13"/>
        <v>796739.0952661247</v>
      </c>
      <c r="F232" s="19">
        <f t="shared" si="14"/>
        <v>37</v>
      </c>
      <c r="G232" s="19">
        <f t="shared" si="15"/>
        <v>0</v>
      </c>
      <c r="H232" s="85">
        <f t="shared" si="12"/>
        <v>0</v>
      </c>
    </row>
    <row r="233" spans="1:8">
      <c r="A233" s="84">
        <v>640</v>
      </c>
      <c r="B233" s="17">
        <v>20</v>
      </c>
      <c r="C233" s="17" t="s">
        <v>248</v>
      </c>
      <c r="D233" s="19">
        <v>5762.6219391751938</v>
      </c>
      <c r="E233" s="19">
        <f t="shared" si="13"/>
        <v>802501.71720529988</v>
      </c>
      <c r="F233" s="19">
        <f t="shared" si="14"/>
        <v>37</v>
      </c>
      <c r="G233" s="19">
        <f t="shared" si="15"/>
        <v>0</v>
      </c>
      <c r="H233" s="85">
        <f t="shared" si="12"/>
        <v>0</v>
      </c>
    </row>
    <row r="234" spans="1:8">
      <c r="A234" s="84">
        <v>640</v>
      </c>
      <c r="B234" s="17">
        <v>21</v>
      </c>
      <c r="C234" s="17" t="s">
        <v>249</v>
      </c>
      <c r="D234" s="19">
        <v>3374.0291027089188</v>
      </c>
      <c r="E234" s="19">
        <f t="shared" si="13"/>
        <v>805875.74630800879</v>
      </c>
      <c r="F234" s="19">
        <f t="shared" si="14"/>
        <v>37</v>
      </c>
      <c r="G234" s="19">
        <f t="shared" si="15"/>
        <v>0</v>
      </c>
      <c r="H234" s="85">
        <f t="shared" si="12"/>
        <v>0</v>
      </c>
    </row>
    <row r="235" spans="1:8">
      <c r="A235" s="84">
        <v>640</v>
      </c>
      <c r="B235" s="17">
        <v>22</v>
      </c>
      <c r="C235" s="17" t="s">
        <v>250</v>
      </c>
      <c r="D235" s="19">
        <v>4300.5265193532414</v>
      </c>
      <c r="E235" s="19">
        <f t="shared" si="13"/>
        <v>810176.27282736206</v>
      </c>
      <c r="F235" s="19">
        <f t="shared" si="14"/>
        <v>38</v>
      </c>
      <c r="G235" s="19">
        <f t="shared" si="15"/>
        <v>1</v>
      </c>
      <c r="H235" s="85">
        <f t="shared" si="12"/>
        <v>4300.5265193532414</v>
      </c>
    </row>
    <row r="236" spans="1:8">
      <c r="A236" s="84">
        <v>640</v>
      </c>
      <c r="B236" s="17">
        <v>23</v>
      </c>
      <c r="C236" s="17" t="s">
        <v>251</v>
      </c>
      <c r="D236" s="19">
        <v>1896.4807928617506</v>
      </c>
      <c r="E236" s="19">
        <f t="shared" si="13"/>
        <v>812072.75362022384</v>
      </c>
      <c r="F236" s="19">
        <f t="shared" si="14"/>
        <v>38</v>
      </c>
      <c r="G236" s="19">
        <f t="shared" si="15"/>
        <v>0</v>
      </c>
      <c r="H236" s="85">
        <f t="shared" si="12"/>
        <v>0</v>
      </c>
    </row>
    <row r="237" spans="1:8">
      <c r="A237" s="84">
        <v>640</v>
      </c>
      <c r="B237" s="17">
        <v>24</v>
      </c>
      <c r="C237" s="17" t="s">
        <v>252</v>
      </c>
      <c r="D237" s="19">
        <v>1402.9326649613463</v>
      </c>
      <c r="E237" s="19">
        <f t="shared" si="13"/>
        <v>813475.68628518516</v>
      </c>
      <c r="F237" s="19">
        <f t="shared" si="14"/>
        <v>38</v>
      </c>
      <c r="G237" s="19">
        <f t="shared" si="15"/>
        <v>0</v>
      </c>
      <c r="H237" s="85">
        <f t="shared" si="12"/>
        <v>0</v>
      </c>
    </row>
    <row r="238" spans="1:8">
      <c r="A238" s="84">
        <v>640</v>
      </c>
      <c r="B238" s="17">
        <v>25</v>
      </c>
      <c r="C238" s="17" t="s">
        <v>253</v>
      </c>
      <c r="D238" s="19">
        <v>4592.803165034853</v>
      </c>
      <c r="E238" s="19">
        <f t="shared" si="13"/>
        <v>818068.48945022002</v>
      </c>
      <c r="F238" s="19">
        <f t="shared" si="14"/>
        <v>38</v>
      </c>
      <c r="G238" s="19">
        <f t="shared" si="15"/>
        <v>0</v>
      </c>
      <c r="H238" s="85">
        <f t="shared" si="12"/>
        <v>0</v>
      </c>
    </row>
    <row r="239" spans="1:8">
      <c r="A239" s="84">
        <v>640</v>
      </c>
      <c r="B239" s="17">
        <v>26</v>
      </c>
      <c r="C239" s="17" t="s">
        <v>254</v>
      </c>
      <c r="D239" s="19">
        <v>2343.358608157866</v>
      </c>
      <c r="E239" s="19">
        <f t="shared" si="13"/>
        <v>820411.84805837786</v>
      </c>
      <c r="F239" s="19">
        <f t="shared" si="14"/>
        <v>38</v>
      </c>
      <c r="G239" s="19">
        <f t="shared" si="15"/>
        <v>0</v>
      </c>
      <c r="H239" s="85">
        <f t="shared" si="12"/>
        <v>0</v>
      </c>
    </row>
    <row r="240" spans="1:8">
      <c r="A240" s="84">
        <v>640</v>
      </c>
      <c r="B240" s="17">
        <v>27</v>
      </c>
      <c r="C240" s="17" t="s">
        <v>255</v>
      </c>
      <c r="D240" s="19">
        <v>3410.6088262948924</v>
      </c>
      <c r="E240" s="19">
        <f t="shared" si="13"/>
        <v>823822.45688467275</v>
      </c>
      <c r="F240" s="19">
        <f t="shared" si="14"/>
        <v>38</v>
      </c>
      <c r="G240" s="19">
        <f t="shared" si="15"/>
        <v>0</v>
      </c>
      <c r="H240" s="85">
        <f t="shared" si="12"/>
        <v>0</v>
      </c>
    </row>
    <row r="241" spans="1:8">
      <c r="A241" s="84">
        <v>640</v>
      </c>
      <c r="B241" s="17">
        <v>28</v>
      </c>
      <c r="C241" s="17" t="s">
        <v>256</v>
      </c>
      <c r="D241" s="19">
        <v>3350.0244515905565</v>
      </c>
      <c r="E241" s="19">
        <f t="shared" si="13"/>
        <v>827172.48133626336</v>
      </c>
      <c r="F241" s="19">
        <f t="shared" si="14"/>
        <v>38</v>
      </c>
      <c r="G241" s="19">
        <f t="shared" si="15"/>
        <v>0</v>
      </c>
      <c r="H241" s="85">
        <f t="shared" si="12"/>
        <v>0</v>
      </c>
    </row>
    <row r="242" spans="1:8">
      <c r="A242" s="84">
        <v>640</v>
      </c>
      <c r="B242" s="17">
        <v>29</v>
      </c>
      <c r="C242" s="17" t="s">
        <v>257</v>
      </c>
      <c r="D242" s="19">
        <v>1371.6509760365509</v>
      </c>
      <c r="E242" s="19">
        <f t="shared" si="13"/>
        <v>828544.13231229992</v>
      </c>
      <c r="F242" s="19">
        <f t="shared" si="14"/>
        <v>39</v>
      </c>
      <c r="G242" s="19">
        <f t="shared" si="15"/>
        <v>1</v>
      </c>
      <c r="H242" s="85">
        <f t="shared" si="12"/>
        <v>1371.6509760365509</v>
      </c>
    </row>
    <row r="243" spans="1:8">
      <c r="A243" s="84">
        <v>640</v>
      </c>
      <c r="B243" s="17">
        <v>30</v>
      </c>
      <c r="C243" s="17" t="s">
        <v>258</v>
      </c>
      <c r="D243" s="19">
        <v>1691.294650135585</v>
      </c>
      <c r="E243" s="19">
        <f t="shared" si="13"/>
        <v>830235.42696243548</v>
      </c>
      <c r="F243" s="19">
        <f t="shared" si="14"/>
        <v>39</v>
      </c>
      <c r="G243" s="19">
        <f t="shared" si="15"/>
        <v>0</v>
      </c>
      <c r="H243" s="85">
        <f t="shared" si="12"/>
        <v>0</v>
      </c>
    </row>
    <row r="244" spans="1:8">
      <c r="A244" s="84">
        <v>640</v>
      </c>
      <c r="B244" s="17">
        <v>31</v>
      </c>
      <c r="C244" s="17" t="s">
        <v>259</v>
      </c>
      <c r="D244" s="19">
        <v>2079.2529307049831</v>
      </c>
      <c r="E244" s="19">
        <f t="shared" si="13"/>
        <v>832314.67989314045</v>
      </c>
      <c r="F244" s="19">
        <f t="shared" si="14"/>
        <v>39</v>
      </c>
      <c r="G244" s="19">
        <f t="shared" si="15"/>
        <v>0</v>
      </c>
      <c r="H244" s="85">
        <f t="shared" si="12"/>
        <v>0</v>
      </c>
    </row>
    <row r="245" spans="1:8">
      <c r="A245" s="84">
        <v>640</v>
      </c>
      <c r="B245" s="17">
        <v>32</v>
      </c>
      <c r="C245" s="17" t="s">
        <v>260</v>
      </c>
      <c r="D245" s="19">
        <v>1201.6813841164801</v>
      </c>
      <c r="E245" s="19">
        <f t="shared" si="13"/>
        <v>833516.36127725698</v>
      </c>
      <c r="F245" s="19">
        <f t="shared" si="14"/>
        <v>39</v>
      </c>
      <c r="G245" s="19">
        <f t="shared" si="15"/>
        <v>0</v>
      </c>
      <c r="H245" s="85">
        <f t="shared" si="12"/>
        <v>0</v>
      </c>
    </row>
    <row r="246" spans="1:8">
      <c r="A246" s="84">
        <v>640</v>
      </c>
      <c r="B246" s="17">
        <v>33</v>
      </c>
      <c r="C246" s="17" t="s">
        <v>261</v>
      </c>
      <c r="D246" s="19">
        <v>2470.0400995590448</v>
      </c>
      <c r="E246" s="19">
        <f t="shared" si="13"/>
        <v>835986.40137681598</v>
      </c>
      <c r="F246" s="19">
        <f t="shared" si="14"/>
        <v>39</v>
      </c>
      <c r="G246" s="19">
        <f t="shared" si="15"/>
        <v>0</v>
      </c>
      <c r="H246" s="85">
        <f t="shared" si="12"/>
        <v>0</v>
      </c>
    </row>
    <row r="247" spans="1:8">
      <c r="A247" s="84">
        <v>640</v>
      </c>
      <c r="B247" s="17">
        <v>34</v>
      </c>
      <c r="C247" s="17" t="s">
        <v>262</v>
      </c>
      <c r="D247" s="19">
        <v>2953.492277985481</v>
      </c>
      <c r="E247" s="19">
        <f t="shared" si="13"/>
        <v>838939.89365480142</v>
      </c>
      <c r="F247" s="19">
        <f t="shared" si="14"/>
        <v>39</v>
      </c>
      <c r="G247" s="19">
        <f t="shared" si="15"/>
        <v>0</v>
      </c>
      <c r="H247" s="85">
        <f t="shared" si="12"/>
        <v>0</v>
      </c>
    </row>
    <row r="248" spans="1:8">
      <c r="A248" s="84">
        <v>640</v>
      </c>
      <c r="B248" s="17">
        <v>35</v>
      </c>
      <c r="C248" s="17" t="s">
        <v>263</v>
      </c>
      <c r="D248" s="19">
        <v>4197.979779484388</v>
      </c>
      <c r="E248" s="19">
        <f t="shared" si="13"/>
        <v>843137.87343428575</v>
      </c>
      <c r="F248" s="19">
        <f t="shared" si="14"/>
        <v>39</v>
      </c>
      <c r="G248" s="19">
        <f t="shared" si="15"/>
        <v>0</v>
      </c>
      <c r="H248" s="85">
        <f t="shared" si="12"/>
        <v>0</v>
      </c>
    </row>
    <row r="249" spans="1:8">
      <c r="A249" s="84">
        <v>640</v>
      </c>
      <c r="B249" s="17">
        <v>36</v>
      </c>
      <c r="C249" s="17" t="s">
        <v>264</v>
      </c>
      <c r="D249" s="19">
        <v>2556.0604304580193</v>
      </c>
      <c r="E249" s="19">
        <f t="shared" si="13"/>
        <v>845693.9338647438</v>
      </c>
      <c r="F249" s="19">
        <f t="shared" si="14"/>
        <v>39</v>
      </c>
      <c r="G249" s="19">
        <f t="shared" si="15"/>
        <v>0</v>
      </c>
      <c r="H249" s="85">
        <f t="shared" si="12"/>
        <v>0</v>
      </c>
    </row>
    <row r="250" spans="1:8">
      <c r="A250" s="84">
        <v>640</v>
      </c>
      <c r="B250" s="17">
        <v>37</v>
      </c>
      <c r="C250" s="17" t="s">
        <v>265</v>
      </c>
      <c r="D250" s="19">
        <v>2278.2663516350185</v>
      </c>
      <c r="E250" s="19">
        <f t="shared" si="13"/>
        <v>847972.20021637878</v>
      </c>
      <c r="F250" s="19">
        <f t="shared" si="14"/>
        <v>39</v>
      </c>
      <c r="G250" s="19">
        <f t="shared" si="15"/>
        <v>0</v>
      </c>
      <c r="H250" s="85">
        <f t="shared" si="12"/>
        <v>0</v>
      </c>
    </row>
    <row r="251" spans="1:8">
      <c r="A251" s="84">
        <v>640</v>
      </c>
      <c r="B251" s="17">
        <v>38</v>
      </c>
      <c r="C251" s="17" t="s">
        <v>266</v>
      </c>
      <c r="D251" s="19">
        <v>2048.0624027249146</v>
      </c>
      <c r="E251" s="19">
        <f t="shared" si="13"/>
        <v>850020.26261910365</v>
      </c>
      <c r="F251" s="19">
        <f t="shared" si="14"/>
        <v>40</v>
      </c>
      <c r="G251" s="19">
        <f t="shared" si="15"/>
        <v>1</v>
      </c>
      <c r="H251" s="85">
        <f t="shared" si="12"/>
        <v>2048.0624027249146</v>
      </c>
    </row>
    <row r="252" spans="1:8">
      <c r="A252" s="84">
        <v>640</v>
      </c>
      <c r="B252" s="17">
        <v>39</v>
      </c>
      <c r="C252" s="17" t="s">
        <v>267</v>
      </c>
      <c r="D252" s="19">
        <v>1950.9280813506127</v>
      </c>
      <c r="E252" s="19">
        <f t="shared" si="13"/>
        <v>851971.19070045429</v>
      </c>
      <c r="F252" s="19">
        <f t="shared" si="14"/>
        <v>40</v>
      </c>
      <c r="G252" s="19">
        <f t="shared" si="15"/>
        <v>0</v>
      </c>
      <c r="H252" s="85">
        <f t="shared" si="12"/>
        <v>0</v>
      </c>
    </row>
    <row r="253" spans="1:8">
      <c r="A253" s="84">
        <v>640</v>
      </c>
      <c r="B253" s="17">
        <v>40</v>
      </c>
      <c r="C253" s="17" t="s">
        <v>268</v>
      </c>
      <c r="D253" s="19">
        <v>2301.9701493102148</v>
      </c>
      <c r="E253" s="19">
        <f t="shared" si="13"/>
        <v>854273.16084976448</v>
      </c>
      <c r="F253" s="19">
        <f t="shared" si="14"/>
        <v>40</v>
      </c>
      <c r="G253" s="19">
        <f t="shared" si="15"/>
        <v>0</v>
      </c>
      <c r="H253" s="85">
        <f t="shared" si="12"/>
        <v>0</v>
      </c>
    </row>
    <row r="254" spans="1:8">
      <c r="A254" s="84">
        <v>640</v>
      </c>
      <c r="B254" s="17">
        <v>1</v>
      </c>
      <c r="C254" s="17" t="s">
        <v>269</v>
      </c>
      <c r="D254" s="19">
        <v>2450</v>
      </c>
      <c r="E254" s="19">
        <f t="shared" si="13"/>
        <v>856723.16084976448</v>
      </c>
      <c r="F254" s="19">
        <f t="shared" si="14"/>
        <v>40</v>
      </c>
      <c r="G254" s="19">
        <f t="shared" si="15"/>
        <v>0</v>
      </c>
      <c r="H254" s="85">
        <f t="shared" si="12"/>
        <v>0</v>
      </c>
    </row>
    <row r="255" spans="1:8">
      <c r="A255" s="84">
        <v>640</v>
      </c>
      <c r="B255" s="17">
        <v>2</v>
      </c>
      <c r="C255" s="17" t="s">
        <v>270</v>
      </c>
      <c r="D255" s="19">
        <v>2345</v>
      </c>
      <c r="E255" s="19">
        <f t="shared" si="13"/>
        <v>859068.16084976448</v>
      </c>
      <c r="F255" s="19">
        <f t="shared" si="14"/>
        <v>40</v>
      </c>
      <c r="G255" s="19">
        <f t="shared" si="15"/>
        <v>0</v>
      </c>
      <c r="H255" s="85">
        <f t="shared" si="12"/>
        <v>0</v>
      </c>
    </row>
    <row r="256" spans="1:8">
      <c r="A256" s="84">
        <v>640</v>
      </c>
      <c r="B256" s="17">
        <v>3</v>
      </c>
      <c r="C256" s="17" t="s">
        <v>271</v>
      </c>
      <c r="D256" s="19">
        <v>1235</v>
      </c>
      <c r="E256" s="19">
        <f t="shared" si="13"/>
        <v>860303.16084976448</v>
      </c>
      <c r="F256" s="19">
        <f t="shared" si="14"/>
        <v>40</v>
      </c>
      <c r="G256" s="19">
        <f t="shared" si="15"/>
        <v>0</v>
      </c>
      <c r="H256" s="85">
        <f t="shared" si="12"/>
        <v>0</v>
      </c>
    </row>
    <row r="257" spans="1:8">
      <c r="A257" s="84">
        <v>640</v>
      </c>
      <c r="B257" s="17">
        <v>4</v>
      </c>
      <c r="C257" s="17" t="s">
        <v>272</v>
      </c>
      <c r="D257" s="19">
        <v>2456</v>
      </c>
      <c r="E257" s="19">
        <f t="shared" si="13"/>
        <v>862759.16084976448</v>
      </c>
      <c r="F257" s="19">
        <f t="shared" si="14"/>
        <v>40</v>
      </c>
      <c r="G257" s="19">
        <f t="shared" si="15"/>
        <v>0</v>
      </c>
      <c r="H257" s="85">
        <f t="shared" si="12"/>
        <v>0</v>
      </c>
    </row>
    <row r="258" spans="1:8">
      <c r="A258" s="84">
        <v>640</v>
      </c>
      <c r="B258" s="17">
        <v>5</v>
      </c>
      <c r="C258" s="17" t="s">
        <v>273</v>
      </c>
      <c r="D258" s="19">
        <v>4568</v>
      </c>
      <c r="E258" s="19">
        <f t="shared" si="13"/>
        <v>867327.16084976448</v>
      </c>
      <c r="F258" s="19">
        <f t="shared" si="14"/>
        <v>40</v>
      </c>
      <c r="G258" s="19">
        <f t="shared" si="15"/>
        <v>0</v>
      </c>
      <c r="H258" s="85">
        <f t="shared" si="12"/>
        <v>0</v>
      </c>
    </row>
    <row r="259" spans="1:8">
      <c r="A259" s="84">
        <v>640</v>
      </c>
      <c r="B259" s="17">
        <v>6</v>
      </c>
      <c r="C259" s="17" t="s">
        <v>274</v>
      </c>
      <c r="D259" s="19">
        <v>1780</v>
      </c>
      <c r="E259" s="19">
        <f t="shared" si="13"/>
        <v>869107.16084976448</v>
      </c>
      <c r="F259" s="19">
        <f t="shared" si="14"/>
        <v>40</v>
      </c>
      <c r="G259" s="19">
        <f t="shared" si="15"/>
        <v>0</v>
      </c>
      <c r="H259" s="85">
        <f t="shared" si="12"/>
        <v>0</v>
      </c>
    </row>
    <row r="260" spans="1:8">
      <c r="A260" s="84">
        <v>640</v>
      </c>
      <c r="B260" s="17">
        <v>7</v>
      </c>
      <c r="C260" s="17" t="s">
        <v>275</v>
      </c>
      <c r="D260" s="19">
        <v>3250</v>
      </c>
      <c r="E260" s="19">
        <f t="shared" si="13"/>
        <v>872357.16084976448</v>
      </c>
      <c r="F260" s="19">
        <f t="shared" si="14"/>
        <v>41</v>
      </c>
      <c r="G260" s="19">
        <f t="shared" si="15"/>
        <v>1</v>
      </c>
      <c r="H260" s="85">
        <f t="shared" si="12"/>
        <v>3250</v>
      </c>
    </row>
    <row r="261" spans="1:8">
      <c r="A261" s="84">
        <v>640</v>
      </c>
      <c r="B261" s="17">
        <v>8</v>
      </c>
      <c r="C261" s="17" t="s">
        <v>276</v>
      </c>
      <c r="D261" s="19">
        <v>1478</v>
      </c>
      <c r="E261" s="19">
        <f t="shared" si="13"/>
        <v>873835.16084976448</v>
      </c>
      <c r="F261" s="19">
        <f t="shared" si="14"/>
        <v>41</v>
      </c>
      <c r="G261" s="19">
        <f t="shared" si="15"/>
        <v>0</v>
      </c>
      <c r="H261" s="85">
        <f t="shared" si="12"/>
        <v>0</v>
      </c>
    </row>
    <row r="262" spans="1:8">
      <c r="A262" s="84">
        <v>640</v>
      </c>
      <c r="B262" s="17">
        <v>9</v>
      </c>
      <c r="C262" s="17" t="s">
        <v>277</v>
      </c>
      <c r="D262" s="19">
        <v>2487</v>
      </c>
      <c r="E262" s="19">
        <f t="shared" si="13"/>
        <v>876322.16084976448</v>
      </c>
      <c r="F262" s="19">
        <f t="shared" si="14"/>
        <v>41</v>
      </c>
      <c r="G262" s="19">
        <f t="shared" si="15"/>
        <v>0</v>
      </c>
      <c r="H262" s="85">
        <f t="shared" si="12"/>
        <v>0</v>
      </c>
    </row>
    <row r="263" spans="1:8">
      <c r="A263" s="84">
        <v>640</v>
      </c>
      <c r="B263" s="17">
        <v>10</v>
      </c>
      <c r="C263" s="17" t="s">
        <v>278</v>
      </c>
      <c r="D263" s="19">
        <v>3265</v>
      </c>
      <c r="E263" s="19">
        <f t="shared" si="13"/>
        <v>879587.16084976448</v>
      </c>
      <c r="F263" s="19">
        <f t="shared" si="14"/>
        <v>41</v>
      </c>
      <c r="G263" s="19">
        <f t="shared" si="15"/>
        <v>0</v>
      </c>
      <c r="H263" s="85">
        <f t="shared" si="12"/>
        <v>0</v>
      </c>
    </row>
    <row r="264" spans="1:8">
      <c r="A264" s="84">
        <v>640</v>
      </c>
      <c r="B264" s="17">
        <v>11</v>
      </c>
      <c r="C264" s="17" t="s">
        <v>279</v>
      </c>
      <c r="D264" s="19">
        <v>4452</v>
      </c>
      <c r="E264" s="19">
        <f t="shared" si="13"/>
        <v>884039.16084976448</v>
      </c>
      <c r="F264" s="19">
        <f t="shared" si="14"/>
        <v>41</v>
      </c>
      <c r="G264" s="19">
        <f t="shared" si="15"/>
        <v>0</v>
      </c>
      <c r="H264" s="85">
        <f t="shared" si="12"/>
        <v>0</v>
      </c>
    </row>
    <row r="265" spans="1:8">
      <c r="A265" s="84">
        <v>640</v>
      </c>
      <c r="B265" s="17">
        <v>12</v>
      </c>
      <c r="C265" s="17" t="s">
        <v>280</v>
      </c>
      <c r="D265" s="19">
        <v>1325</v>
      </c>
      <c r="E265" s="19">
        <f t="shared" si="13"/>
        <v>885364.16084976448</v>
      </c>
      <c r="F265" s="19">
        <f t="shared" si="14"/>
        <v>41</v>
      </c>
      <c r="G265" s="19">
        <f t="shared" si="15"/>
        <v>0</v>
      </c>
      <c r="H265" s="85">
        <f t="shared" si="12"/>
        <v>0</v>
      </c>
    </row>
    <row r="266" spans="1:8">
      <c r="A266" s="84">
        <v>640</v>
      </c>
      <c r="B266" s="17">
        <v>13</v>
      </c>
      <c r="C266" s="17" t="s">
        <v>281</v>
      </c>
      <c r="D266" s="19">
        <v>3954</v>
      </c>
      <c r="E266" s="19">
        <f t="shared" si="13"/>
        <v>889318.16084976448</v>
      </c>
      <c r="F266" s="19">
        <f t="shared" si="14"/>
        <v>41</v>
      </c>
      <c r="G266" s="19">
        <f t="shared" si="15"/>
        <v>0</v>
      </c>
      <c r="H266" s="85">
        <f t="shared" si="12"/>
        <v>0</v>
      </c>
    </row>
    <row r="267" spans="1:8">
      <c r="A267" s="84">
        <v>640</v>
      </c>
      <c r="B267" s="17">
        <v>14</v>
      </c>
      <c r="C267" s="17" t="s">
        <v>282</v>
      </c>
      <c r="D267" s="19">
        <v>6652</v>
      </c>
      <c r="E267" s="19">
        <f t="shared" si="13"/>
        <v>895970.16084976448</v>
      </c>
      <c r="F267" s="19">
        <f t="shared" si="14"/>
        <v>42</v>
      </c>
      <c r="G267" s="19">
        <f t="shared" si="15"/>
        <v>1</v>
      </c>
      <c r="H267" s="85">
        <f t="shared" si="12"/>
        <v>6652</v>
      </c>
    </row>
    <row r="268" spans="1:8">
      <c r="A268" s="84">
        <v>640</v>
      </c>
      <c r="B268" s="17">
        <v>15</v>
      </c>
      <c r="C268" s="17" t="s">
        <v>283</v>
      </c>
      <c r="D268" s="19">
        <v>1387</v>
      </c>
      <c r="E268" s="19">
        <f t="shared" si="13"/>
        <v>897357.16084976448</v>
      </c>
      <c r="F268" s="19">
        <f t="shared" si="14"/>
        <v>42</v>
      </c>
      <c r="G268" s="19">
        <f t="shared" si="15"/>
        <v>0</v>
      </c>
      <c r="H268" s="85">
        <f t="shared" si="12"/>
        <v>0</v>
      </c>
    </row>
    <row r="269" spans="1:8">
      <c r="A269" s="84">
        <v>640</v>
      </c>
      <c r="B269" s="17">
        <v>16</v>
      </c>
      <c r="C269" s="17" t="s">
        <v>284</v>
      </c>
      <c r="D269" s="19">
        <v>4567</v>
      </c>
      <c r="E269" s="19">
        <f t="shared" si="13"/>
        <v>901924.16084976448</v>
      </c>
      <c r="F269" s="19">
        <f t="shared" si="14"/>
        <v>42</v>
      </c>
      <c r="G269" s="19">
        <f t="shared" si="15"/>
        <v>0</v>
      </c>
      <c r="H269" s="85">
        <f t="shared" si="12"/>
        <v>0</v>
      </c>
    </row>
    <row r="270" spans="1:8">
      <c r="A270" s="84">
        <v>640</v>
      </c>
      <c r="B270" s="17">
        <v>17</v>
      </c>
      <c r="C270" s="17" t="s">
        <v>285</v>
      </c>
      <c r="D270" s="19">
        <v>5532</v>
      </c>
      <c r="E270" s="19">
        <f t="shared" si="13"/>
        <v>907456.16084976448</v>
      </c>
      <c r="F270" s="19">
        <f t="shared" si="14"/>
        <v>42</v>
      </c>
      <c r="G270" s="19">
        <f t="shared" si="15"/>
        <v>0</v>
      </c>
      <c r="H270" s="85">
        <f t="shared" ref="H270:H333" si="16">IF(G270=0,0,D270)</f>
        <v>0</v>
      </c>
    </row>
    <row r="271" spans="1:8">
      <c r="A271" s="84">
        <v>640</v>
      </c>
      <c r="B271" s="17">
        <v>18</v>
      </c>
      <c r="C271" s="17" t="s">
        <v>286</v>
      </c>
      <c r="D271" s="19">
        <v>1154</v>
      </c>
      <c r="E271" s="19">
        <f t="shared" ref="E271:E334" si="17">+E270+D271</f>
        <v>908610.16084976448</v>
      </c>
      <c r="F271" s="19">
        <f t="shared" ref="F271:F334" si="18">INT((E271/$D$6))</f>
        <v>42</v>
      </c>
      <c r="G271" s="19">
        <f t="shared" ref="G271:G334" si="19">+F271-F270</f>
        <v>0</v>
      </c>
      <c r="H271" s="85">
        <f t="shared" si="16"/>
        <v>0</v>
      </c>
    </row>
    <row r="272" spans="1:8">
      <c r="A272" s="84">
        <v>640</v>
      </c>
      <c r="B272" s="17">
        <v>19</v>
      </c>
      <c r="C272" s="17" t="s">
        <v>287</v>
      </c>
      <c r="D272" s="19">
        <v>5566</v>
      </c>
      <c r="E272" s="19">
        <f t="shared" si="17"/>
        <v>914176.16084976448</v>
      </c>
      <c r="F272" s="19">
        <f t="shared" si="18"/>
        <v>43</v>
      </c>
      <c r="G272" s="19">
        <f t="shared" si="19"/>
        <v>1</v>
      </c>
      <c r="H272" s="85">
        <f t="shared" si="16"/>
        <v>5566</v>
      </c>
    </row>
    <row r="273" spans="1:8">
      <c r="A273" s="84">
        <v>640</v>
      </c>
      <c r="B273" s="17">
        <v>20</v>
      </c>
      <c r="C273" s="17" t="s">
        <v>288</v>
      </c>
      <c r="D273" s="19">
        <v>5557</v>
      </c>
      <c r="E273" s="19">
        <f t="shared" si="17"/>
        <v>919733.16084976448</v>
      </c>
      <c r="F273" s="19">
        <f t="shared" si="18"/>
        <v>43</v>
      </c>
      <c r="G273" s="19">
        <f t="shared" si="19"/>
        <v>0</v>
      </c>
      <c r="H273" s="85">
        <f t="shared" si="16"/>
        <v>0</v>
      </c>
    </row>
    <row r="274" spans="1:8">
      <c r="A274" s="84">
        <v>640</v>
      </c>
      <c r="B274" s="17">
        <v>21</v>
      </c>
      <c r="C274" s="17" t="s">
        <v>289</v>
      </c>
      <c r="D274" s="19">
        <v>3256</v>
      </c>
      <c r="E274" s="19">
        <f t="shared" si="17"/>
        <v>922989.16084976448</v>
      </c>
      <c r="F274" s="19">
        <f t="shared" si="18"/>
        <v>43</v>
      </c>
      <c r="G274" s="19">
        <f t="shared" si="19"/>
        <v>0</v>
      </c>
      <c r="H274" s="85">
        <f t="shared" si="16"/>
        <v>0</v>
      </c>
    </row>
    <row r="275" spans="1:8">
      <c r="A275" s="84">
        <v>640</v>
      </c>
      <c r="B275" s="17">
        <v>22</v>
      </c>
      <c r="C275" s="17" t="s">
        <v>290</v>
      </c>
      <c r="D275" s="19">
        <v>4210</v>
      </c>
      <c r="E275" s="19">
        <f t="shared" si="17"/>
        <v>927199.16084976448</v>
      </c>
      <c r="F275" s="19">
        <f t="shared" si="18"/>
        <v>43</v>
      </c>
      <c r="G275" s="19">
        <f t="shared" si="19"/>
        <v>0</v>
      </c>
      <c r="H275" s="85">
        <f t="shared" si="16"/>
        <v>0</v>
      </c>
    </row>
    <row r="276" spans="1:8">
      <c r="A276" s="84">
        <v>640</v>
      </c>
      <c r="B276" s="17">
        <v>23</v>
      </c>
      <c r="C276" s="17" t="s">
        <v>291</v>
      </c>
      <c r="D276" s="19">
        <v>1875</v>
      </c>
      <c r="E276" s="19">
        <f t="shared" si="17"/>
        <v>929074.16084976448</v>
      </c>
      <c r="F276" s="19">
        <f t="shared" si="18"/>
        <v>43</v>
      </c>
      <c r="G276" s="19">
        <f t="shared" si="19"/>
        <v>0</v>
      </c>
      <c r="H276" s="85">
        <f t="shared" si="16"/>
        <v>0</v>
      </c>
    </row>
    <row r="277" spans="1:8">
      <c r="A277" s="84">
        <v>640</v>
      </c>
      <c r="B277" s="17">
        <v>24</v>
      </c>
      <c r="C277" s="17" t="s">
        <v>292</v>
      </c>
      <c r="D277" s="19">
        <v>1325</v>
      </c>
      <c r="E277" s="19">
        <f t="shared" si="17"/>
        <v>930399.16084976448</v>
      </c>
      <c r="F277" s="19">
        <f t="shared" si="18"/>
        <v>43</v>
      </c>
      <c r="G277" s="19">
        <f t="shared" si="19"/>
        <v>0</v>
      </c>
      <c r="H277" s="85">
        <f t="shared" si="16"/>
        <v>0</v>
      </c>
    </row>
    <row r="278" spans="1:8">
      <c r="A278" s="84">
        <v>640</v>
      </c>
      <c r="B278" s="17">
        <v>25</v>
      </c>
      <c r="C278" s="17" t="s">
        <v>293</v>
      </c>
      <c r="D278" s="19">
        <v>4421</v>
      </c>
      <c r="E278" s="19">
        <f t="shared" si="17"/>
        <v>934820.16084976448</v>
      </c>
      <c r="F278" s="19">
        <f t="shared" si="18"/>
        <v>44</v>
      </c>
      <c r="G278" s="19">
        <f t="shared" si="19"/>
        <v>1</v>
      </c>
      <c r="H278" s="85">
        <f t="shared" si="16"/>
        <v>4421</v>
      </c>
    </row>
    <row r="279" spans="1:8">
      <c r="A279" s="84">
        <v>640</v>
      </c>
      <c r="B279" s="17">
        <v>26</v>
      </c>
      <c r="C279" s="17" t="s">
        <v>294</v>
      </c>
      <c r="D279" s="19">
        <v>2256</v>
      </c>
      <c r="E279" s="19">
        <f t="shared" si="17"/>
        <v>937076.16084976448</v>
      </c>
      <c r="F279" s="19">
        <f t="shared" si="18"/>
        <v>44</v>
      </c>
      <c r="G279" s="19">
        <f t="shared" si="19"/>
        <v>0</v>
      </c>
      <c r="H279" s="85">
        <f t="shared" si="16"/>
        <v>0</v>
      </c>
    </row>
    <row r="280" spans="1:8">
      <c r="A280" s="84">
        <v>640</v>
      </c>
      <c r="B280" s="17">
        <v>27</v>
      </c>
      <c r="C280" s="17" t="s">
        <v>295</v>
      </c>
      <c r="D280" s="19">
        <v>3102</v>
      </c>
      <c r="E280" s="19">
        <f t="shared" si="17"/>
        <v>940178.16084976448</v>
      </c>
      <c r="F280" s="19">
        <f t="shared" si="18"/>
        <v>44</v>
      </c>
      <c r="G280" s="19">
        <f t="shared" si="19"/>
        <v>0</v>
      </c>
      <c r="H280" s="85">
        <f t="shared" si="16"/>
        <v>0</v>
      </c>
    </row>
    <row r="281" spans="1:8">
      <c r="A281" s="84">
        <v>640</v>
      </c>
      <c r="B281" s="17">
        <v>28</v>
      </c>
      <c r="C281" s="17" t="s">
        <v>296</v>
      </c>
      <c r="D281" s="19">
        <v>3348</v>
      </c>
      <c r="E281" s="19">
        <f t="shared" si="17"/>
        <v>943526.16084976448</v>
      </c>
      <c r="F281" s="19">
        <f t="shared" si="18"/>
        <v>44</v>
      </c>
      <c r="G281" s="19">
        <f t="shared" si="19"/>
        <v>0</v>
      </c>
      <c r="H281" s="85">
        <f t="shared" si="16"/>
        <v>0</v>
      </c>
    </row>
    <row r="282" spans="1:8">
      <c r="A282" s="84">
        <v>640</v>
      </c>
      <c r="B282" s="17">
        <v>29</v>
      </c>
      <c r="C282" s="17" t="s">
        <v>297</v>
      </c>
      <c r="D282" s="19">
        <v>1256</v>
      </c>
      <c r="E282" s="19">
        <f t="shared" si="17"/>
        <v>944782.16084976448</v>
      </c>
      <c r="F282" s="19">
        <f t="shared" si="18"/>
        <v>44</v>
      </c>
      <c r="G282" s="19">
        <f t="shared" si="19"/>
        <v>0</v>
      </c>
      <c r="H282" s="85">
        <f t="shared" si="16"/>
        <v>0</v>
      </c>
    </row>
    <row r="283" spans="1:8">
      <c r="A283" s="84">
        <v>640</v>
      </c>
      <c r="B283" s="17">
        <v>30</v>
      </c>
      <c r="C283" s="17" t="s">
        <v>298</v>
      </c>
      <c r="D283" s="19">
        <v>1598</v>
      </c>
      <c r="E283" s="19">
        <f t="shared" si="17"/>
        <v>946380.16084976448</v>
      </c>
      <c r="F283" s="19">
        <f t="shared" si="18"/>
        <v>44</v>
      </c>
      <c r="G283" s="19">
        <f t="shared" si="19"/>
        <v>0</v>
      </c>
      <c r="H283" s="85">
        <f t="shared" si="16"/>
        <v>0</v>
      </c>
    </row>
    <row r="284" spans="1:8">
      <c r="A284" s="84">
        <v>640</v>
      </c>
      <c r="B284" s="17">
        <v>31</v>
      </c>
      <c r="C284" s="17" t="s">
        <v>299</v>
      </c>
      <c r="D284" s="19">
        <v>1985</v>
      </c>
      <c r="E284" s="19">
        <f t="shared" si="17"/>
        <v>948365.16084976448</v>
      </c>
      <c r="F284" s="19">
        <f t="shared" si="18"/>
        <v>44</v>
      </c>
      <c r="G284" s="19">
        <f t="shared" si="19"/>
        <v>0</v>
      </c>
      <c r="H284" s="85">
        <f t="shared" si="16"/>
        <v>0</v>
      </c>
    </row>
    <row r="285" spans="1:8">
      <c r="A285" s="84">
        <v>640</v>
      </c>
      <c r="B285" s="17">
        <v>32</v>
      </c>
      <c r="C285" s="17" t="s">
        <v>300</v>
      </c>
      <c r="D285" s="19">
        <v>1120</v>
      </c>
      <c r="E285" s="19">
        <f t="shared" si="17"/>
        <v>949485.16084976448</v>
      </c>
      <c r="F285" s="19">
        <f t="shared" si="18"/>
        <v>44</v>
      </c>
      <c r="G285" s="19">
        <f t="shared" si="19"/>
        <v>0</v>
      </c>
      <c r="H285" s="85">
        <f t="shared" si="16"/>
        <v>0</v>
      </c>
    </row>
    <row r="286" spans="1:8">
      <c r="A286" s="84">
        <v>640</v>
      </c>
      <c r="B286" s="17">
        <v>33</v>
      </c>
      <c r="C286" s="17" t="s">
        <v>301</v>
      </c>
      <c r="D286" s="19">
        <v>2340</v>
      </c>
      <c r="E286" s="19">
        <f t="shared" si="17"/>
        <v>951825.16084976448</v>
      </c>
      <c r="F286" s="19">
        <f t="shared" si="18"/>
        <v>44</v>
      </c>
      <c r="G286" s="19">
        <f t="shared" si="19"/>
        <v>0</v>
      </c>
      <c r="H286" s="85">
        <f t="shared" si="16"/>
        <v>0</v>
      </c>
    </row>
    <row r="287" spans="1:8">
      <c r="A287" s="84">
        <v>640</v>
      </c>
      <c r="B287" s="17">
        <v>34</v>
      </c>
      <c r="C287" s="17" t="s">
        <v>302</v>
      </c>
      <c r="D287" s="19">
        <v>2745</v>
      </c>
      <c r="E287" s="19">
        <f t="shared" si="17"/>
        <v>954570.16084976448</v>
      </c>
      <c r="F287" s="19">
        <f t="shared" si="18"/>
        <v>44</v>
      </c>
      <c r="G287" s="19">
        <f t="shared" si="19"/>
        <v>0</v>
      </c>
      <c r="H287" s="85">
        <f t="shared" si="16"/>
        <v>0</v>
      </c>
    </row>
    <row r="288" spans="1:8">
      <c r="A288" s="84">
        <v>640</v>
      </c>
      <c r="B288" s="17">
        <v>35</v>
      </c>
      <c r="C288" s="17" t="s">
        <v>303</v>
      </c>
      <c r="D288" s="19">
        <v>3842</v>
      </c>
      <c r="E288" s="19">
        <f t="shared" si="17"/>
        <v>958412.16084976448</v>
      </c>
      <c r="F288" s="19">
        <f t="shared" si="18"/>
        <v>45</v>
      </c>
      <c r="G288" s="19">
        <f t="shared" si="19"/>
        <v>1</v>
      </c>
      <c r="H288" s="85">
        <f t="shared" si="16"/>
        <v>3842</v>
      </c>
    </row>
    <row r="289" spans="1:8">
      <c r="A289" s="84">
        <v>640</v>
      </c>
      <c r="B289" s="17">
        <v>36</v>
      </c>
      <c r="C289" s="17" t="s">
        <v>304</v>
      </c>
      <c r="D289" s="19">
        <v>2358</v>
      </c>
      <c r="E289" s="19">
        <f t="shared" si="17"/>
        <v>960770.16084976448</v>
      </c>
      <c r="F289" s="19">
        <f t="shared" si="18"/>
        <v>45</v>
      </c>
      <c r="G289" s="19">
        <f t="shared" si="19"/>
        <v>0</v>
      </c>
      <c r="H289" s="85">
        <f t="shared" si="16"/>
        <v>0</v>
      </c>
    </row>
    <row r="290" spans="1:8">
      <c r="A290" s="84">
        <v>640</v>
      </c>
      <c r="B290" s="17">
        <v>37</v>
      </c>
      <c r="C290" s="17" t="s">
        <v>305</v>
      </c>
      <c r="D290" s="19">
        <v>2245</v>
      </c>
      <c r="E290" s="19">
        <f t="shared" si="17"/>
        <v>963015.16084976448</v>
      </c>
      <c r="F290" s="19">
        <f t="shared" si="18"/>
        <v>45</v>
      </c>
      <c r="G290" s="19">
        <f t="shared" si="19"/>
        <v>0</v>
      </c>
      <c r="H290" s="85">
        <f t="shared" si="16"/>
        <v>0</v>
      </c>
    </row>
    <row r="291" spans="1:8">
      <c r="A291" s="84">
        <v>640</v>
      </c>
      <c r="B291" s="17">
        <v>38</v>
      </c>
      <c r="C291" s="17" t="s">
        <v>306</v>
      </c>
      <c r="D291" s="19">
        <v>1985</v>
      </c>
      <c r="E291" s="19">
        <f t="shared" si="17"/>
        <v>965000.16084976448</v>
      </c>
      <c r="F291" s="19">
        <f t="shared" si="18"/>
        <v>45</v>
      </c>
      <c r="G291" s="19">
        <f t="shared" si="19"/>
        <v>0</v>
      </c>
      <c r="H291" s="85">
        <f t="shared" si="16"/>
        <v>0</v>
      </c>
    </row>
    <row r="292" spans="1:8">
      <c r="A292" s="84">
        <v>640</v>
      </c>
      <c r="B292" s="17">
        <v>39</v>
      </c>
      <c r="C292" s="17" t="s">
        <v>307</v>
      </c>
      <c r="D292" s="19">
        <v>1798</v>
      </c>
      <c r="E292" s="19">
        <f t="shared" si="17"/>
        <v>966798.16084976448</v>
      </c>
      <c r="F292" s="19">
        <f t="shared" si="18"/>
        <v>45</v>
      </c>
      <c r="G292" s="19">
        <f t="shared" si="19"/>
        <v>0</v>
      </c>
      <c r="H292" s="85">
        <f t="shared" si="16"/>
        <v>0</v>
      </c>
    </row>
    <row r="293" spans="1:8">
      <c r="A293" s="84">
        <v>640</v>
      </c>
      <c r="B293" s="17">
        <v>40</v>
      </c>
      <c r="C293" s="17" t="s">
        <v>308</v>
      </c>
      <c r="D293" s="19">
        <v>2298</v>
      </c>
      <c r="E293" s="19">
        <f t="shared" si="17"/>
        <v>969096.16084976448</v>
      </c>
      <c r="F293" s="19">
        <f t="shared" si="18"/>
        <v>45</v>
      </c>
      <c r="G293" s="19">
        <f t="shared" si="19"/>
        <v>0</v>
      </c>
      <c r="H293" s="85">
        <f t="shared" si="16"/>
        <v>0</v>
      </c>
    </row>
    <row r="294" spans="1:8">
      <c r="A294" s="84">
        <v>640</v>
      </c>
      <c r="B294" s="17">
        <v>1</v>
      </c>
      <c r="C294" s="17" t="s">
        <v>309</v>
      </c>
      <c r="D294" s="19">
        <v>2585.8536694163663</v>
      </c>
      <c r="E294" s="19">
        <f t="shared" si="17"/>
        <v>971682.01451918087</v>
      </c>
      <c r="F294" s="19">
        <f t="shared" si="18"/>
        <v>45</v>
      </c>
      <c r="G294" s="19">
        <f t="shared" si="19"/>
        <v>0</v>
      </c>
      <c r="H294" s="85">
        <f t="shared" si="16"/>
        <v>0</v>
      </c>
    </row>
    <row r="295" spans="1:8">
      <c r="A295" s="84">
        <v>640</v>
      </c>
      <c r="B295" s="17">
        <v>2</v>
      </c>
      <c r="C295" s="17" t="s">
        <v>310</v>
      </c>
      <c r="D295" s="19">
        <v>2479.0950532044285</v>
      </c>
      <c r="E295" s="19">
        <f t="shared" si="17"/>
        <v>974161.10957238532</v>
      </c>
      <c r="F295" s="19">
        <f t="shared" si="18"/>
        <v>45</v>
      </c>
      <c r="G295" s="19">
        <f t="shared" si="19"/>
        <v>0</v>
      </c>
      <c r="H295" s="85">
        <f t="shared" si="16"/>
        <v>0</v>
      </c>
    </row>
    <row r="296" spans="1:8">
      <c r="A296" s="84">
        <v>640</v>
      </c>
      <c r="B296" s="17">
        <v>3</v>
      </c>
      <c r="C296" s="17" t="s">
        <v>311</v>
      </c>
      <c r="D296" s="19">
        <v>1269.6770590210758</v>
      </c>
      <c r="E296" s="19">
        <f t="shared" si="17"/>
        <v>975430.7866314064</v>
      </c>
      <c r="F296" s="19">
        <f t="shared" si="18"/>
        <v>45</v>
      </c>
      <c r="G296" s="19">
        <f t="shared" si="19"/>
        <v>0</v>
      </c>
      <c r="H296" s="85">
        <f t="shared" si="16"/>
        <v>0</v>
      </c>
    </row>
    <row r="297" spans="1:8">
      <c r="A297" s="84">
        <v>640</v>
      </c>
      <c r="B297" s="17">
        <v>4</v>
      </c>
      <c r="C297" s="17" t="s">
        <v>312</v>
      </c>
      <c r="D297" s="19">
        <v>2558.4820712165292</v>
      </c>
      <c r="E297" s="19">
        <f t="shared" si="17"/>
        <v>977989.26870262297</v>
      </c>
      <c r="F297" s="19">
        <f t="shared" si="18"/>
        <v>46</v>
      </c>
      <c r="G297" s="19">
        <f t="shared" si="19"/>
        <v>1</v>
      </c>
      <c r="H297" s="85">
        <f t="shared" si="16"/>
        <v>2558.4820712165292</v>
      </c>
    </row>
    <row r="298" spans="1:8">
      <c r="A298" s="84">
        <v>640</v>
      </c>
      <c r="B298" s="17">
        <v>5</v>
      </c>
      <c r="C298" s="17" t="s">
        <v>313</v>
      </c>
      <c r="D298" s="19">
        <v>4976.8903090098202</v>
      </c>
      <c r="E298" s="19">
        <f t="shared" si="17"/>
        <v>982966.15901163279</v>
      </c>
      <c r="F298" s="19">
        <f t="shared" si="18"/>
        <v>46</v>
      </c>
      <c r="G298" s="19">
        <f t="shared" si="19"/>
        <v>0</v>
      </c>
      <c r="H298" s="85">
        <f t="shared" si="16"/>
        <v>0</v>
      </c>
    </row>
    <row r="299" spans="1:8">
      <c r="A299" s="84">
        <v>640</v>
      </c>
      <c r="B299" s="17">
        <v>6</v>
      </c>
      <c r="C299" s="17" t="s">
        <v>314</v>
      </c>
      <c r="D299" s="19">
        <v>1802.3142748989876</v>
      </c>
      <c r="E299" s="19">
        <f t="shared" si="17"/>
        <v>984768.47328653175</v>
      </c>
      <c r="F299" s="19">
        <f t="shared" si="18"/>
        <v>46</v>
      </c>
      <c r="G299" s="19">
        <f t="shared" si="19"/>
        <v>0</v>
      </c>
      <c r="H299" s="85">
        <f t="shared" si="16"/>
        <v>0</v>
      </c>
    </row>
    <row r="300" spans="1:8">
      <c r="A300" s="84">
        <v>640</v>
      </c>
      <c r="B300" s="17">
        <v>7</v>
      </c>
      <c r="C300" s="17" t="s">
        <v>315</v>
      </c>
      <c r="D300" s="19">
        <v>3383.8274526522032</v>
      </c>
      <c r="E300" s="19">
        <f t="shared" si="17"/>
        <v>988152.30073918391</v>
      </c>
      <c r="F300" s="19">
        <f t="shared" si="18"/>
        <v>46</v>
      </c>
      <c r="G300" s="19">
        <f t="shared" si="19"/>
        <v>0</v>
      </c>
      <c r="H300" s="85">
        <f t="shared" si="16"/>
        <v>0</v>
      </c>
    </row>
    <row r="301" spans="1:8">
      <c r="A301" s="84">
        <v>640</v>
      </c>
      <c r="B301" s="17">
        <v>8</v>
      </c>
      <c r="C301" s="17" t="s">
        <v>316</v>
      </c>
      <c r="D301" s="19">
        <v>1622.9783812257047</v>
      </c>
      <c r="E301" s="19">
        <f t="shared" si="17"/>
        <v>989775.27912040963</v>
      </c>
      <c r="F301" s="19">
        <f t="shared" si="18"/>
        <v>46</v>
      </c>
      <c r="G301" s="19">
        <f t="shared" si="19"/>
        <v>0</v>
      </c>
      <c r="H301" s="85">
        <f t="shared" si="16"/>
        <v>0</v>
      </c>
    </row>
    <row r="302" spans="1:8">
      <c r="A302" s="84">
        <v>640</v>
      </c>
      <c r="B302" s="17">
        <v>9</v>
      </c>
      <c r="C302" s="17" t="s">
        <v>317</v>
      </c>
      <c r="D302" s="19">
        <v>2524.5058127502266</v>
      </c>
      <c r="E302" s="19">
        <f t="shared" si="17"/>
        <v>992299.78493315983</v>
      </c>
      <c r="F302" s="19">
        <f t="shared" si="18"/>
        <v>46</v>
      </c>
      <c r="G302" s="19">
        <f t="shared" si="19"/>
        <v>0</v>
      </c>
      <c r="H302" s="85">
        <f t="shared" si="16"/>
        <v>0</v>
      </c>
    </row>
    <row r="303" spans="1:8">
      <c r="A303" s="84">
        <v>640</v>
      </c>
      <c r="B303" s="17">
        <v>10</v>
      </c>
      <c r="C303" s="17" t="s">
        <v>318</v>
      </c>
      <c r="D303" s="19">
        <v>3416.4949051797093</v>
      </c>
      <c r="E303" s="19">
        <f t="shared" si="17"/>
        <v>995716.27983833954</v>
      </c>
      <c r="F303" s="19">
        <f t="shared" si="18"/>
        <v>46</v>
      </c>
      <c r="G303" s="19">
        <f t="shared" si="19"/>
        <v>0</v>
      </c>
      <c r="H303" s="85">
        <f t="shared" si="16"/>
        <v>0</v>
      </c>
    </row>
    <row r="304" spans="1:8">
      <c r="A304" s="84">
        <v>640</v>
      </c>
      <c r="B304" s="17">
        <v>11</v>
      </c>
      <c r="C304" s="17" t="s">
        <v>319</v>
      </c>
      <c r="D304" s="19">
        <v>4598.0898894623506</v>
      </c>
      <c r="E304" s="19">
        <f t="shared" si="17"/>
        <v>1000314.3697278019</v>
      </c>
      <c r="F304" s="19">
        <f t="shared" si="18"/>
        <v>47</v>
      </c>
      <c r="G304" s="19">
        <f t="shared" si="19"/>
        <v>1</v>
      </c>
      <c r="H304" s="85">
        <f t="shared" si="16"/>
        <v>4598.0898894623506</v>
      </c>
    </row>
    <row r="305" spans="1:8">
      <c r="A305" s="84">
        <v>640</v>
      </c>
      <c r="B305" s="17">
        <v>12</v>
      </c>
      <c r="C305" s="17" t="s">
        <v>320</v>
      </c>
      <c r="D305" s="19">
        <v>1389.5706119905544</v>
      </c>
      <c r="E305" s="19">
        <f t="shared" si="17"/>
        <v>1001703.9403397924</v>
      </c>
      <c r="F305" s="19">
        <f t="shared" si="18"/>
        <v>47</v>
      </c>
      <c r="G305" s="19">
        <f t="shared" si="19"/>
        <v>0</v>
      </c>
      <c r="H305" s="85">
        <f t="shared" si="16"/>
        <v>0</v>
      </c>
    </row>
    <row r="306" spans="1:8">
      <c r="A306" s="84">
        <v>640</v>
      </c>
      <c r="B306" s="17">
        <v>13</v>
      </c>
      <c r="C306" s="17" t="s">
        <v>321</v>
      </c>
      <c r="D306" s="19">
        <v>4223.2926662558348</v>
      </c>
      <c r="E306" s="19">
        <f t="shared" si="17"/>
        <v>1005927.2330060482</v>
      </c>
      <c r="F306" s="19">
        <f t="shared" si="18"/>
        <v>47</v>
      </c>
      <c r="G306" s="19">
        <f t="shared" si="19"/>
        <v>0</v>
      </c>
      <c r="H306" s="85">
        <f t="shared" si="16"/>
        <v>0</v>
      </c>
    </row>
    <row r="307" spans="1:8">
      <c r="A307" s="84">
        <v>640</v>
      </c>
      <c r="B307" s="17">
        <v>14</v>
      </c>
      <c r="C307" s="17" t="s">
        <v>322</v>
      </c>
      <c r="D307" s="19">
        <v>7174.0571654155838</v>
      </c>
      <c r="E307" s="19">
        <f t="shared" si="17"/>
        <v>1013101.2901714639</v>
      </c>
      <c r="F307" s="19">
        <f t="shared" si="18"/>
        <v>47</v>
      </c>
      <c r="G307" s="19">
        <f t="shared" si="19"/>
        <v>0</v>
      </c>
      <c r="H307" s="85">
        <f t="shared" si="16"/>
        <v>0</v>
      </c>
    </row>
    <row r="308" spans="1:8">
      <c r="A308" s="84">
        <v>640</v>
      </c>
      <c r="B308" s="17">
        <v>15</v>
      </c>
      <c r="C308" s="17" t="s">
        <v>323</v>
      </c>
      <c r="D308" s="19">
        <v>1497.2481028275768</v>
      </c>
      <c r="E308" s="19">
        <f t="shared" si="17"/>
        <v>1014598.5382742914</v>
      </c>
      <c r="F308" s="19">
        <f t="shared" si="18"/>
        <v>47</v>
      </c>
      <c r="G308" s="19">
        <f t="shared" si="19"/>
        <v>0</v>
      </c>
      <c r="H308" s="85">
        <f t="shared" si="16"/>
        <v>0</v>
      </c>
    </row>
    <row r="309" spans="1:8">
      <c r="A309" s="84">
        <v>640</v>
      </c>
      <c r="B309" s="17">
        <v>16</v>
      </c>
      <c r="C309" s="17" t="s">
        <v>324</v>
      </c>
      <c r="D309" s="19">
        <v>4888.6329668807975</v>
      </c>
      <c r="E309" s="19">
        <f t="shared" si="17"/>
        <v>1019487.1712411722</v>
      </c>
      <c r="F309" s="19">
        <f t="shared" si="18"/>
        <v>48</v>
      </c>
      <c r="G309" s="19">
        <f t="shared" si="19"/>
        <v>1</v>
      </c>
      <c r="H309" s="85">
        <f t="shared" si="16"/>
        <v>4888.6329668807975</v>
      </c>
    </row>
    <row r="310" spans="1:8">
      <c r="A310" s="84">
        <v>640</v>
      </c>
      <c r="B310" s="17">
        <v>17</v>
      </c>
      <c r="C310" s="17" t="s">
        <v>325</v>
      </c>
      <c r="D310" s="19">
        <v>5765.2086055154996</v>
      </c>
      <c r="E310" s="19">
        <f t="shared" si="17"/>
        <v>1025252.3798466878</v>
      </c>
      <c r="F310" s="19">
        <f t="shared" si="18"/>
        <v>48</v>
      </c>
      <c r="G310" s="19">
        <f t="shared" si="19"/>
        <v>0</v>
      </c>
      <c r="H310" s="85">
        <f t="shared" si="16"/>
        <v>0</v>
      </c>
    </row>
    <row r="311" spans="1:8">
      <c r="A311" s="84">
        <v>640</v>
      </c>
      <c r="B311" s="17">
        <v>18</v>
      </c>
      <c r="C311" s="17" t="s">
        <v>326</v>
      </c>
      <c r="D311" s="19">
        <v>1245.7153944437878</v>
      </c>
      <c r="E311" s="19">
        <f t="shared" si="17"/>
        <v>1026498.0952411316</v>
      </c>
      <c r="F311" s="19">
        <f t="shared" si="18"/>
        <v>48</v>
      </c>
      <c r="G311" s="19">
        <f t="shared" si="19"/>
        <v>0</v>
      </c>
      <c r="H311" s="85">
        <f t="shared" si="16"/>
        <v>0</v>
      </c>
    </row>
    <row r="312" spans="1:8">
      <c r="A312" s="84">
        <v>640</v>
      </c>
      <c r="B312" s="17">
        <v>19</v>
      </c>
      <c r="C312" s="17" t="s">
        <v>327</v>
      </c>
      <c r="D312" s="19">
        <v>6071.4981696905197</v>
      </c>
      <c r="E312" s="19">
        <f t="shared" si="17"/>
        <v>1032569.5934108221</v>
      </c>
      <c r="F312" s="19">
        <f t="shared" si="18"/>
        <v>48</v>
      </c>
      <c r="G312" s="19">
        <f t="shared" si="19"/>
        <v>0</v>
      </c>
      <c r="H312" s="85">
        <f t="shared" si="16"/>
        <v>0</v>
      </c>
    </row>
    <row r="313" spans="1:8">
      <c r="A313" s="84">
        <v>640</v>
      </c>
      <c r="B313" s="17">
        <v>20</v>
      </c>
      <c r="C313" s="17" t="s">
        <v>328</v>
      </c>
      <c r="D313" s="19">
        <v>5667.4925893952332</v>
      </c>
      <c r="E313" s="19">
        <f t="shared" si="17"/>
        <v>1038237.0860002174</v>
      </c>
      <c r="F313" s="19">
        <f t="shared" si="18"/>
        <v>48</v>
      </c>
      <c r="G313" s="19">
        <f t="shared" si="19"/>
        <v>0</v>
      </c>
      <c r="H313" s="85">
        <f t="shared" si="16"/>
        <v>0</v>
      </c>
    </row>
    <row r="314" spans="1:8">
      <c r="A314" s="84">
        <v>640</v>
      </c>
      <c r="B314" s="17">
        <v>21</v>
      </c>
      <c r="C314" s="17" t="s">
        <v>329</v>
      </c>
      <c r="D314" s="19">
        <v>3483.1960404342567</v>
      </c>
      <c r="E314" s="19">
        <f t="shared" si="17"/>
        <v>1041720.2820406517</v>
      </c>
      <c r="F314" s="19">
        <f t="shared" si="18"/>
        <v>49</v>
      </c>
      <c r="G314" s="19">
        <f t="shared" si="19"/>
        <v>1</v>
      </c>
      <c r="H314" s="85">
        <f t="shared" si="16"/>
        <v>3483.1960404342567</v>
      </c>
    </row>
    <row r="315" spans="1:8">
      <c r="A315" s="84">
        <v>640</v>
      </c>
      <c r="B315" s="17">
        <v>22</v>
      </c>
      <c r="C315" s="17" t="s">
        <v>330</v>
      </c>
      <c r="D315" s="19">
        <v>4549.7895269251276</v>
      </c>
      <c r="E315" s="19">
        <f t="shared" si="17"/>
        <v>1046270.0715675767</v>
      </c>
      <c r="F315" s="19">
        <f t="shared" si="18"/>
        <v>49</v>
      </c>
      <c r="G315" s="19">
        <f t="shared" si="19"/>
        <v>0</v>
      </c>
      <c r="H315" s="85">
        <f t="shared" si="16"/>
        <v>0</v>
      </c>
    </row>
    <row r="316" spans="1:8">
      <c r="A316" s="84">
        <v>640</v>
      </c>
      <c r="B316" s="17">
        <v>23</v>
      </c>
      <c r="C316" s="17" t="s">
        <v>331</v>
      </c>
      <c r="D316" s="19">
        <v>2047.9128934605569</v>
      </c>
      <c r="E316" s="19">
        <f t="shared" si="17"/>
        <v>1048317.9844610373</v>
      </c>
      <c r="F316" s="19">
        <f t="shared" si="18"/>
        <v>49</v>
      </c>
      <c r="G316" s="19">
        <f t="shared" si="19"/>
        <v>0</v>
      </c>
      <c r="H316" s="85">
        <f t="shared" si="16"/>
        <v>0</v>
      </c>
    </row>
    <row r="317" spans="1:8">
      <c r="A317" s="84">
        <v>640</v>
      </c>
      <c r="B317" s="17">
        <v>24</v>
      </c>
      <c r="C317" s="17" t="s">
        <v>332</v>
      </c>
      <c r="D317" s="19">
        <v>1421.7133787569894</v>
      </c>
      <c r="E317" s="19">
        <f t="shared" si="17"/>
        <v>1049739.6978397942</v>
      </c>
      <c r="F317" s="19">
        <f t="shared" si="18"/>
        <v>49</v>
      </c>
      <c r="G317" s="19">
        <f t="shared" si="19"/>
        <v>0</v>
      </c>
      <c r="H317" s="85">
        <f t="shared" si="16"/>
        <v>0</v>
      </c>
    </row>
    <row r="318" spans="1:8">
      <c r="A318" s="84">
        <v>640</v>
      </c>
      <c r="B318" s="17">
        <v>25</v>
      </c>
      <c r="C318" s="17" t="s">
        <v>333</v>
      </c>
      <c r="D318" s="19">
        <v>4726.9767321446088</v>
      </c>
      <c r="E318" s="19">
        <f t="shared" si="17"/>
        <v>1054466.6745719388</v>
      </c>
      <c r="F318" s="19">
        <f t="shared" si="18"/>
        <v>49</v>
      </c>
      <c r="G318" s="19">
        <f t="shared" si="19"/>
        <v>0</v>
      </c>
      <c r="H318" s="85">
        <f t="shared" si="16"/>
        <v>0</v>
      </c>
    </row>
    <row r="319" spans="1:8">
      <c r="A319" s="84">
        <v>640</v>
      </c>
      <c r="B319" s="17">
        <v>26</v>
      </c>
      <c r="C319" s="17" t="s">
        <v>334</v>
      </c>
      <c r="D319" s="19">
        <v>2468.0250596964588</v>
      </c>
      <c r="E319" s="19">
        <f t="shared" si="17"/>
        <v>1056934.6996316353</v>
      </c>
      <c r="F319" s="19">
        <f t="shared" si="18"/>
        <v>49</v>
      </c>
      <c r="G319" s="19">
        <f t="shared" si="19"/>
        <v>0</v>
      </c>
      <c r="H319" s="85">
        <f t="shared" si="16"/>
        <v>0</v>
      </c>
    </row>
    <row r="320" spans="1:8">
      <c r="A320" s="84">
        <v>640</v>
      </c>
      <c r="B320" s="17">
        <v>27</v>
      </c>
      <c r="C320" s="17" t="s">
        <v>335</v>
      </c>
      <c r="D320" s="19">
        <v>3358.5468537030692</v>
      </c>
      <c r="E320" s="19">
        <f t="shared" si="17"/>
        <v>1060293.2464853383</v>
      </c>
      <c r="F320" s="19">
        <f t="shared" si="18"/>
        <v>49</v>
      </c>
      <c r="G320" s="19">
        <f t="shared" si="19"/>
        <v>0</v>
      </c>
      <c r="H320" s="85">
        <f t="shared" si="16"/>
        <v>0</v>
      </c>
    </row>
    <row r="321" spans="1:8">
      <c r="A321" s="84">
        <v>640</v>
      </c>
      <c r="B321" s="17">
        <v>28</v>
      </c>
      <c r="C321" s="17" t="s">
        <v>336</v>
      </c>
      <c r="D321" s="19">
        <v>3544.7883643393993</v>
      </c>
      <c r="E321" s="19">
        <f t="shared" si="17"/>
        <v>1063838.0348496777</v>
      </c>
      <c r="F321" s="19">
        <f t="shared" si="18"/>
        <v>50</v>
      </c>
      <c r="G321" s="19">
        <f t="shared" si="19"/>
        <v>1</v>
      </c>
      <c r="H321" s="85">
        <f t="shared" si="16"/>
        <v>3544.7883643393993</v>
      </c>
    </row>
    <row r="322" spans="1:8">
      <c r="A322" s="84">
        <v>640</v>
      </c>
      <c r="B322" s="17">
        <v>29</v>
      </c>
      <c r="C322" s="17" t="s">
        <v>337</v>
      </c>
      <c r="D322" s="19">
        <v>1300.0889430522284</v>
      </c>
      <c r="E322" s="19">
        <f t="shared" si="17"/>
        <v>1065138.12379273</v>
      </c>
      <c r="F322" s="19">
        <f t="shared" si="18"/>
        <v>50</v>
      </c>
      <c r="G322" s="19">
        <f t="shared" si="19"/>
        <v>0</v>
      </c>
      <c r="H322" s="85">
        <f t="shared" si="16"/>
        <v>0</v>
      </c>
    </row>
    <row r="323" spans="1:8">
      <c r="A323" s="84">
        <v>640</v>
      </c>
      <c r="B323" s="17">
        <v>30</v>
      </c>
      <c r="C323" s="17" t="s">
        <v>338</v>
      </c>
      <c r="D323" s="19">
        <v>1674.6317006576535</v>
      </c>
      <c r="E323" s="19">
        <f t="shared" si="17"/>
        <v>1066812.7554933876</v>
      </c>
      <c r="F323" s="19">
        <f t="shared" si="18"/>
        <v>50</v>
      </c>
      <c r="G323" s="19">
        <f t="shared" si="19"/>
        <v>0</v>
      </c>
      <c r="H323" s="85">
        <f t="shared" si="16"/>
        <v>0</v>
      </c>
    </row>
    <row r="324" spans="1:8">
      <c r="A324" s="84">
        <v>640</v>
      </c>
      <c r="B324" s="17">
        <v>31</v>
      </c>
      <c r="C324" s="17" t="s">
        <v>339</v>
      </c>
      <c r="D324" s="19">
        <v>2150.0484896198136</v>
      </c>
      <c r="E324" s="19">
        <f t="shared" si="17"/>
        <v>1068962.8039830073</v>
      </c>
      <c r="F324" s="19">
        <f t="shared" si="18"/>
        <v>50</v>
      </c>
      <c r="G324" s="19">
        <f t="shared" si="19"/>
        <v>0</v>
      </c>
      <c r="H324" s="85">
        <f t="shared" si="16"/>
        <v>0</v>
      </c>
    </row>
    <row r="325" spans="1:8">
      <c r="A325" s="84">
        <v>640</v>
      </c>
      <c r="B325" s="17">
        <v>32</v>
      </c>
      <c r="C325" s="17" t="s">
        <v>340</v>
      </c>
      <c r="D325" s="19">
        <v>1160.6545731057483</v>
      </c>
      <c r="E325" s="19">
        <f t="shared" si="17"/>
        <v>1070123.4585561131</v>
      </c>
      <c r="F325" s="19">
        <f t="shared" si="18"/>
        <v>50</v>
      </c>
      <c r="G325" s="19">
        <f t="shared" si="19"/>
        <v>0</v>
      </c>
      <c r="H325" s="85">
        <f t="shared" si="16"/>
        <v>0</v>
      </c>
    </row>
    <row r="326" spans="1:8">
      <c r="A326" s="84">
        <v>640</v>
      </c>
      <c r="B326" s="17">
        <v>33</v>
      </c>
      <c r="C326" s="17" t="s">
        <v>341</v>
      </c>
      <c r="D326" s="19">
        <v>2371.7289834779749</v>
      </c>
      <c r="E326" s="19">
        <f t="shared" si="17"/>
        <v>1072495.187539591</v>
      </c>
      <c r="F326" s="19">
        <f t="shared" si="18"/>
        <v>50</v>
      </c>
      <c r="G326" s="19">
        <f t="shared" si="19"/>
        <v>0</v>
      </c>
      <c r="H326" s="85">
        <f t="shared" si="16"/>
        <v>0</v>
      </c>
    </row>
    <row r="327" spans="1:8">
      <c r="A327" s="84">
        <v>640</v>
      </c>
      <c r="B327" s="17">
        <v>34</v>
      </c>
      <c r="C327" s="17" t="s">
        <v>342</v>
      </c>
      <c r="D327" s="19">
        <v>2910.1378545889957</v>
      </c>
      <c r="E327" s="19">
        <f t="shared" si="17"/>
        <v>1075405.3253941799</v>
      </c>
      <c r="F327" s="19">
        <f t="shared" si="18"/>
        <v>50</v>
      </c>
      <c r="G327" s="19">
        <f t="shared" si="19"/>
        <v>0</v>
      </c>
      <c r="H327" s="85">
        <f t="shared" si="16"/>
        <v>0</v>
      </c>
    </row>
    <row r="328" spans="1:8">
      <c r="A328" s="84">
        <v>640</v>
      </c>
      <c r="B328" s="17">
        <v>35</v>
      </c>
      <c r="C328" s="17" t="s">
        <v>343</v>
      </c>
      <c r="D328" s="19">
        <v>4082.2682549707824</v>
      </c>
      <c r="E328" s="19">
        <f t="shared" si="17"/>
        <v>1079487.5936491508</v>
      </c>
      <c r="F328" s="19">
        <f t="shared" si="18"/>
        <v>50</v>
      </c>
      <c r="G328" s="19">
        <f t="shared" si="19"/>
        <v>0</v>
      </c>
      <c r="H328" s="85">
        <f t="shared" si="16"/>
        <v>0</v>
      </c>
    </row>
    <row r="329" spans="1:8">
      <c r="A329" s="84">
        <v>640</v>
      </c>
      <c r="B329" s="17">
        <v>36</v>
      </c>
      <c r="C329" s="17" t="s">
        <v>344</v>
      </c>
      <c r="D329" s="19">
        <v>2378.0564211802334</v>
      </c>
      <c r="E329" s="19">
        <f t="shared" si="17"/>
        <v>1081865.6500703311</v>
      </c>
      <c r="F329" s="19">
        <f t="shared" si="18"/>
        <v>50</v>
      </c>
      <c r="G329" s="19">
        <f t="shared" si="19"/>
        <v>0</v>
      </c>
      <c r="H329" s="85">
        <f t="shared" si="16"/>
        <v>0</v>
      </c>
    </row>
    <row r="330" spans="1:8">
      <c r="A330" s="84">
        <v>640</v>
      </c>
      <c r="B330" s="17">
        <v>37</v>
      </c>
      <c r="C330" s="17" t="s">
        <v>345</v>
      </c>
      <c r="D330" s="19">
        <v>2288.3094949439437</v>
      </c>
      <c r="E330" s="19">
        <f t="shared" si="17"/>
        <v>1084153.9595652751</v>
      </c>
      <c r="F330" s="19">
        <f t="shared" si="18"/>
        <v>51</v>
      </c>
      <c r="G330" s="19">
        <f t="shared" si="19"/>
        <v>1</v>
      </c>
      <c r="H330" s="85">
        <f t="shared" si="16"/>
        <v>2288.3094949439437</v>
      </c>
    </row>
    <row r="331" spans="1:8">
      <c r="A331" s="84">
        <v>640</v>
      </c>
      <c r="B331" s="17">
        <v>38</v>
      </c>
      <c r="C331" s="17" t="s">
        <v>346</v>
      </c>
      <c r="D331" s="19">
        <v>2061.7989123943676</v>
      </c>
      <c r="E331" s="19">
        <f t="shared" si="17"/>
        <v>1086215.7584776694</v>
      </c>
      <c r="F331" s="19">
        <f t="shared" si="18"/>
        <v>51</v>
      </c>
      <c r="G331" s="19">
        <f t="shared" si="19"/>
        <v>0</v>
      </c>
      <c r="H331" s="85">
        <f t="shared" si="16"/>
        <v>0</v>
      </c>
    </row>
    <row r="332" spans="1:8">
      <c r="A332" s="84">
        <v>640</v>
      </c>
      <c r="B332" s="17">
        <v>39</v>
      </c>
      <c r="C332" s="17" t="s">
        <v>347</v>
      </c>
      <c r="D332" s="19">
        <v>1822.552091233079</v>
      </c>
      <c r="E332" s="19">
        <f t="shared" si="17"/>
        <v>1088038.3105689024</v>
      </c>
      <c r="F332" s="19">
        <f t="shared" si="18"/>
        <v>51</v>
      </c>
      <c r="G332" s="19">
        <f t="shared" si="19"/>
        <v>0</v>
      </c>
      <c r="H332" s="85">
        <f t="shared" si="16"/>
        <v>0</v>
      </c>
    </row>
    <row r="333" spans="1:8">
      <c r="A333" s="84">
        <v>640</v>
      </c>
      <c r="B333" s="17">
        <v>40</v>
      </c>
      <c r="C333" s="17" t="s">
        <v>348</v>
      </c>
      <c r="D333" s="19">
        <v>2354.3439211411333</v>
      </c>
      <c r="E333" s="19">
        <f t="shared" si="17"/>
        <v>1090392.6544900436</v>
      </c>
      <c r="F333" s="19">
        <f t="shared" si="18"/>
        <v>51</v>
      </c>
      <c r="G333" s="19">
        <f t="shared" si="19"/>
        <v>0</v>
      </c>
      <c r="H333" s="85">
        <f t="shared" si="16"/>
        <v>0</v>
      </c>
    </row>
    <row r="334" spans="1:8">
      <c r="A334" s="84">
        <v>640</v>
      </c>
      <c r="B334" s="17">
        <v>1</v>
      </c>
      <c r="C334" s="17" t="s">
        <v>349</v>
      </c>
      <c r="D334" s="19">
        <v>2664.2514739554672</v>
      </c>
      <c r="E334" s="19">
        <f t="shared" si="17"/>
        <v>1093056.9059639992</v>
      </c>
      <c r="F334" s="19">
        <f t="shared" si="18"/>
        <v>51</v>
      </c>
      <c r="G334" s="19">
        <f t="shared" si="19"/>
        <v>0</v>
      </c>
      <c r="H334" s="85">
        <f t="shared" ref="H334:H397" si="20">IF(G334=0,0,D334)</f>
        <v>0</v>
      </c>
    </row>
    <row r="335" spans="1:8">
      <c r="A335" s="84">
        <v>640</v>
      </c>
      <c r="B335" s="17">
        <v>2</v>
      </c>
      <c r="C335" s="17" t="s">
        <v>350</v>
      </c>
      <c r="D335" s="19">
        <v>2525.3599947911503</v>
      </c>
      <c r="E335" s="19">
        <f t="shared" ref="E335:E398" si="21">+E334+D335</f>
        <v>1095582.2659587904</v>
      </c>
      <c r="F335" s="19">
        <f t="shared" ref="F335:F398" si="22">INT((E335/$D$6))</f>
        <v>51</v>
      </c>
      <c r="G335" s="19">
        <f t="shared" ref="G335:G398" si="23">+F335-F334</f>
        <v>0</v>
      </c>
      <c r="H335" s="85">
        <f t="shared" si="20"/>
        <v>0</v>
      </c>
    </row>
    <row r="336" spans="1:8">
      <c r="A336" s="84">
        <v>640</v>
      </c>
      <c r="B336" s="17">
        <v>3</v>
      </c>
      <c r="C336" s="17" t="s">
        <v>351</v>
      </c>
      <c r="D336" s="19">
        <v>1285.3756997372807</v>
      </c>
      <c r="E336" s="19">
        <f t="shared" si="21"/>
        <v>1096867.6416585278</v>
      </c>
      <c r="F336" s="19">
        <f t="shared" si="22"/>
        <v>51</v>
      </c>
      <c r="G336" s="19">
        <f t="shared" si="23"/>
        <v>0</v>
      </c>
      <c r="H336" s="85">
        <f t="shared" si="20"/>
        <v>0</v>
      </c>
    </row>
    <row r="337" spans="1:8">
      <c r="A337" s="84">
        <v>640</v>
      </c>
      <c r="B337" s="17">
        <v>4</v>
      </c>
      <c r="C337" s="17" t="s">
        <v>352</v>
      </c>
      <c r="D337" s="19">
        <v>2499.1397465670661</v>
      </c>
      <c r="E337" s="19">
        <f t="shared" si="21"/>
        <v>1099366.7814050948</v>
      </c>
      <c r="F337" s="19">
        <f t="shared" si="22"/>
        <v>51</v>
      </c>
      <c r="G337" s="19">
        <f t="shared" si="23"/>
        <v>0</v>
      </c>
      <c r="H337" s="85">
        <f t="shared" si="20"/>
        <v>0</v>
      </c>
    </row>
    <row r="338" spans="1:8">
      <c r="A338" s="84">
        <v>640</v>
      </c>
      <c r="B338" s="17">
        <v>5</v>
      </c>
      <c r="C338" s="17" t="s">
        <v>353</v>
      </c>
      <c r="D338" s="19">
        <v>4955.8730994803718</v>
      </c>
      <c r="E338" s="19">
        <f t="shared" si="21"/>
        <v>1104322.6545045751</v>
      </c>
      <c r="F338" s="19">
        <f t="shared" si="22"/>
        <v>52</v>
      </c>
      <c r="G338" s="19">
        <f t="shared" si="23"/>
        <v>1</v>
      </c>
      <c r="H338" s="85">
        <f t="shared" si="20"/>
        <v>4955.8730994803718</v>
      </c>
    </row>
    <row r="339" spans="1:8">
      <c r="A339" s="84">
        <v>640</v>
      </c>
      <c r="B339" s="17">
        <v>6</v>
      </c>
      <c r="C339" s="17" t="s">
        <v>354</v>
      </c>
      <c r="D339" s="19">
        <v>1848.2728413783964</v>
      </c>
      <c r="E339" s="19">
        <f t="shared" si="21"/>
        <v>1106170.9273459534</v>
      </c>
      <c r="F339" s="19">
        <f t="shared" si="22"/>
        <v>52</v>
      </c>
      <c r="G339" s="19">
        <f t="shared" si="23"/>
        <v>0</v>
      </c>
      <c r="H339" s="85">
        <f t="shared" si="20"/>
        <v>0</v>
      </c>
    </row>
    <row r="340" spans="1:8">
      <c r="A340" s="84">
        <v>640</v>
      </c>
      <c r="B340" s="17">
        <v>7</v>
      </c>
      <c r="C340" s="17" t="s">
        <v>355</v>
      </c>
      <c r="D340" s="19">
        <v>3451.7509398493767</v>
      </c>
      <c r="E340" s="19">
        <f t="shared" si="21"/>
        <v>1109622.6782858027</v>
      </c>
      <c r="F340" s="19">
        <f t="shared" si="22"/>
        <v>52</v>
      </c>
      <c r="G340" s="19">
        <f t="shared" si="23"/>
        <v>0</v>
      </c>
      <c r="H340" s="85">
        <f t="shared" si="20"/>
        <v>0</v>
      </c>
    </row>
    <row r="341" spans="1:8">
      <c r="A341" s="84">
        <v>640</v>
      </c>
      <c r="B341" s="17">
        <v>8</v>
      </c>
      <c r="C341" s="17" t="s">
        <v>356</v>
      </c>
      <c r="D341" s="19">
        <v>1616.4797859984542</v>
      </c>
      <c r="E341" s="19">
        <f t="shared" si="21"/>
        <v>1111239.1580718011</v>
      </c>
      <c r="F341" s="19">
        <f t="shared" si="22"/>
        <v>52</v>
      </c>
      <c r="G341" s="19">
        <f t="shared" si="23"/>
        <v>0</v>
      </c>
      <c r="H341" s="85">
        <f t="shared" si="20"/>
        <v>0</v>
      </c>
    </row>
    <row r="342" spans="1:8">
      <c r="A342" s="84">
        <v>640</v>
      </c>
      <c r="B342" s="17">
        <v>9</v>
      </c>
      <c r="C342" s="17" t="s">
        <v>357</v>
      </c>
      <c r="D342" s="19">
        <v>2489.0937020869123</v>
      </c>
      <c r="E342" s="19">
        <f t="shared" si="21"/>
        <v>1113728.251773888</v>
      </c>
      <c r="F342" s="19">
        <f t="shared" si="22"/>
        <v>52</v>
      </c>
      <c r="G342" s="19">
        <f t="shared" si="23"/>
        <v>0</v>
      </c>
      <c r="H342" s="85">
        <f t="shared" si="20"/>
        <v>0</v>
      </c>
    </row>
    <row r="343" spans="1:8">
      <c r="A343" s="84">
        <v>640</v>
      </c>
      <c r="B343" s="17">
        <v>10</v>
      </c>
      <c r="C343" s="17" t="s">
        <v>358</v>
      </c>
      <c r="D343" s="19">
        <v>3487.3126729087048</v>
      </c>
      <c r="E343" s="19">
        <f t="shared" si="21"/>
        <v>1117215.5644467967</v>
      </c>
      <c r="F343" s="19">
        <f t="shared" si="22"/>
        <v>52</v>
      </c>
      <c r="G343" s="19">
        <f t="shared" si="23"/>
        <v>0</v>
      </c>
      <c r="H343" s="85">
        <f t="shared" si="20"/>
        <v>0</v>
      </c>
    </row>
    <row r="344" spans="1:8">
      <c r="A344" s="84">
        <v>640</v>
      </c>
      <c r="B344" s="17">
        <v>11</v>
      </c>
      <c r="C344" s="17" t="s">
        <v>359</v>
      </c>
      <c r="D344" s="19">
        <v>4616.5825953603362</v>
      </c>
      <c r="E344" s="19">
        <f t="shared" si="21"/>
        <v>1121832.1470421569</v>
      </c>
      <c r="F344" s="19">
        <f t="shared" si="22"/>
        <v>52</v>
      </c>
      <c r="G344" s="19">
        <f t="shared" si="23"/>
        <v>0</v>
      </c>
      <c r="H344" s="85">
        <f t="shared" si="20"/>
        <v>0</v>
      </c>
    </row>
    <row r="345" spans="1:8">
      <c r="A345" s="84">
        <v>640</v>
      </c>
      <c r="B345" s="17">
        <v>12</v>
      </c>
      <c r="C345" s="17" t="s">
        <v>360</v>
      </c>
      <c r="D345" s="19">
        <v>1414.8424612566218</v>
      </c>
      <c r="E345" s="19">
        <f t="shared" si="21"/>
        <v>1123246.9895034134</v>
      </c>
      <c r="F345" s="19">
        <f t="shared" si="22"/>
        <v>52</v>
      </c>
      <c r="G345" s="19">
        <f t="shared" si="23"/>
        <v>0</v>
      </c>
      <c r="H345" s="85">
        <f t="shared" si="20"/>
        <v>0</v>
      </c>
    </row>
    <row r="346" spans="1:8">
      <c r="A346" s="84">
        <v>640</v>
      </c>
      <c r="B346" s="17">
        <v>13</v>
      </c>
      <c r="C346" s="17" t="s">
        <v>361</v>
      </c>
      <c r="D346" s="19">
        <v>3970.5194301211218</v>
      </c>
      <c r="E346" s="19">
        <f t="shared" si="21"/>
        <v>1127217.5089335346</v>
      </c>
      <c r="F346" s="19">
        <f t="shared" si="22"/>
        <v>53</v>
      </c>
      <c r="G346" s="19">
        <f t="shared" si="23"/>
        <v>1</v>
      </c>
      <c r="H346" s="85">
        <f t="shared" si="20"/>
        <v>3970.5194301211218</v>
      </c>
    </row>
    <row r="347" spans="1:8">
      <c r="A347" s="84">
        <v>640</v>
      </c>
      <c r="B347" s="17">
        <v>14</v>
      </c>
      <c r="C347" s="17" t="s">
        <v>362</v>
      </c>
      <c r="D347" s="19">
        <v>6708.0185047029618</v>
      </c>
      <c r="E347" s="19">
        <f t="shared" si="21"/>
        <v>1133925.5274382376</v>
      </c>
      <c r="F347" s="19">
        <f t="shared" si="22"/>
        <v>53</v>
      </c>
      <c r="G347" s="19">
        <f t="shared" si="23"/>
        <v>0</v>
      </c>
      <c r="H347" s="85">
        <f t="shared" si="20"/>
        <v>0</v>
      </c>
    </row>
    <row r="348" spans="1:8">
      <c r="A348" s="84">
        <v>640</v>
      </c>
      <c r="B348" s="17">
        <v>15</v>
      </c>
      <c r="C348" s="17" t="s">
        <v>363</v>
      </c>
      <c r="D348" s="19">
        <v>1458.6421657401372</v>
      </c>
      <c r="E348" s="19">
        <f t="shared" si="21"/>
        <v>1135384.1696039778</v>
      </c>
      <c r="F348" s="19">
        <f t="shared" si="22"/>
        <v>53</v>
      </c>
      <c r="G348" s="19">
        <f t="shared" si="23"/>
        <v>0</v>
      </c>
      <c r="H348" s="85">
        <f t="shared" si="20"/>
        <v>0</v>
      </c>
    </row>
    <row r="349" spans="1:8">
      <c r="A349" s="84">
        <v>640</v>
      </c>
      <c r="B349" s="17">
        <v>16</v>
      </c>
      <c r="C349" s="17" t="s">
        <v>364</v>
      </c>
      <c r="D349" s="19">
        <v>4953.1759293525711</v>
      </c>
      <c r="E349" s="19">
        <f t="shared" si="21"/>
        <v>1140337.3455333305</v>
      </c>
      <c r="F349" s="19">
        <f t="shared" si="22"/>
        <v>53</v>
      </c>
      <c r="G349" s="19">
        <f t="shared" si="23"/>
        <v>0</v>
      </c>
      <c r="H349" s="85">
        <f t="shared" si="20"/>
        <v>0</v>
      </c>
    </row>
    <row r="350" spans="1:8">
      <c r="A350" s="84">
        <v>640</v>
      </c>
      <c r="B350" s="17">
        <v>17</v>
      </c>
      <c r="C350" s="17" t="s">
        <v>365</v>
      </c>
      <c r="D350" s="19">
        <v>5719.5340079519374</v>
      </c>
      <c r="E350" s="19">
        <f t="shared" si="21"/>
        <v>1146056.8795412823</v>
      </c>
      <c r="F350" s="19">
        <f t="shared" si="22"/>
        <v>54</v>
      </c>
      <c r="G350" s="19">
        <f t="shared" si="23"/>
        <v>1</v>
      </c>
      <c r="H350" s="85">
        <f t="shared" si="20"/>
        <v>5719.5340079519374</v>
      </c>
    </row>
    <row r="351" spans="1:8">
      <c r="A351" s="84">
        <v>640</v>
      </c>
      <c r="B351" s="17">
        <v>18</v>
      </c>
      <c r="C351" s="17" t="s">
        <v>366</v>
      </c>
      <c r="D351" s="19">
        <v>1267.2521053480957</v>
      </c>
      <c r="E351" s="19">
        <f t="shared" si="21"/>
        <v>1147324.1316466304</v>
      </c>
      <c r="F351" s="19">
        <f t="shared" si="22"/>
        <v>54</v>
      </c>
      <c r="G351" s="19">
        <f t="shared" si="23"/>
        <v>0</v>
      </c>
      <c r="H351" s="85">
        <f t="shared" si="20"/>
        <v>0</v>
      </c>
    </row>
    <row r="352" spans="1:8">
      <c r="A352" s="84">
        <v>640</v>
      </c>
      <c r="B352" s="17">
        <v>19</v>
      </c>
      <c r="C352" s="17" t="s">
        <v>367</v>
      </c>
      <c r="D352" s="19">
        <v>5820.0679478115781</v>
      </c>
      <c r="E352" s="19">
        <f t="shared" si="21"/>
        <v>1153144.199594442</v>
      </c>
      <c r="F352" s="19">
        <f t="shared" si="22"/>
        <v>54</v>
      </c>
      <c r="G352" s="19">
        <f t="shared" si="23"/>
        <v>0</v>
      </c>
      <c r="H352" s="85">
        <f t="shared" si="20"/>
        <v>0</v>
      </c>
    </row>
    <row r="353" spans="1:8">
      <c r="A353" s="84">
        <v>640</v>
      </c>
      <c r="B353" s="17">
        <v>20</v>
      </c>
      <c r="C353" s="17" t="s">
        <v>368</v>
      </c>
      <c r="D353" s="19">
        <v>5869.0070927569068</v>
      </c>
      <c r="E353" s="19">
        <f t="shared" si="21"/>
        <v>1159013.206687199</v>
      </c>
      <c r="F353" s="19">
        <f t="shared" si="22"/>
        <v>54</v>
      </c>
      <c r="G353" s="19">
        <f t="shared" si="23"/>
        <v>0</v>
      </c>
      <c r="H353" s="85">
        <f t="shared" si="20"/>
        <v>0</v>
      </c>
    </row>
    <row r="354" spans="1:8">
      <c r="A354" s="84">
        <v>640</v>
      </c>
      <c r="B354" s="17">
        <v>21</v>
      </c>
      <c r="C354" s="17" t="s">
        <v>369</v>
      </c>
      <c r="D354" s="19">
        <v>3477.7243816575619</v>
      </c>
      <c r="E354" s="19">
        <f t="shared" si="21"/>
        <v>1162490.9310688565</v>
      </c>
      <c r="F354" s="19">
        <f t="shared" si="22"/>
        <v>54</v>
      </c>
      <c r="G354" s="19">
        <f t="shared" si="23"/>
        <v>0</v>
      </c>
      <c r="H354" s="85">
        <f t="shared" si="20"/>
        <v>0</v>
      </c>
    </row>
    <row r="355" spans="1:8">
      <c r="A355" s="84">
        <v>640</v>
      </c>
      <c r="B355" s="17">
        <v>22</v>
      </c>
      <c r="C355" s="17" t="s">
        <v>370</v>
      </c>
      <c r="D355" s="19">
        <v>4424.2754189850721</v>
      </c>
      <c r="E355" s="19">
        <f t="shared" si="21"/>
        <v>1166915.2064878417</v>
      </c>
      <c r="F355" s="19">
        <f t="shared" si="22"/>
        <v>55</v>
      </c>
      <c r="G355" s="19">
        <f t="shared" si="23"/>
        <v>1</v>
      </c>
      <c r="H355" s="85">
        <f t="shared" si="20"/>
        <v>4424.2754189850721</v>
      </c>
    </row>
    <row r="356" spans="1:8">
      <c r="A356" s="84">
        <v>640</v>
      </c>
      <c r="B356" s="17">
        <v>23</v>
      </c>
      <c r="C356" s="17" t="s">
        <v>371</v>
      </c>
      <c r="D356" s="19">
        <v>2058.7340015989812</v>
      </c>
      <c r="E356" s="19">
        <f t="shared" si="21"/>
        <v>1168973.9404894407</v>
      </c>
      <c r="F356" s="19">
        <f t="shared" si="22"/>
        <v>55</v>
      </c>
      <c r="G356" s="19">
        <f t="shared" si="23"/>
        <v>0</v>
      </c>
      <c r="H356" s="85">
        <f t="shared" si="20"/>
        <v>0</v>
      </c>
    </row>
    <row r="357" spans="1:8">
      <c r="A357" s="84">
        <v>640</v>
      </c>
      <c r="B357" s="17">
        <v>24</v>
      </c>
      <c r="C357" s="17" t="s">
        <v>372</v>
      </c>
      <c r="D357" s="19">
        <v>1448.5325620694732</v>
      </c>
      <c r="E357" s="19">
        <f t="shared" si="21"/>
        <v>1170422.4730515101</v>
      </c>
      <c r="F357" s="19">
        <f t="shared" si="22"/>
        <v>55</v>
      </c>
      <c r="G357" s="19">
        <f t="shared" si="23"/>
        <v>0</v>
      </c>
      <c r="H357" s="85">
        <f t="shared" si="20"/>
        <v>0</v>
      </c>
    </row>
    <row r="358" spans="1:8">
      <c r="A358" s="84">
        <v>640</v>
      </c>
      <c r="B358" s="17">
        <v>25</v>
      </c>
      <c r="C358" s="17" t="s">
        <v>373</v>
      </c>
      <c r="D358" s="19">
        <v>4735.1078161596988</v>
      </c>
      <c r="E358" s="19">
        <f t="shared" si="21"/>
        <v>1175157.5808676698</v>
      </c>
      <c r="F358" s="19">
        <f t="shared" si="22"/>
        <v>55</v>
      </c>
      <c r="G358" s="19">
        <f t="shared" si="23"/>
        <v>0</v>
      </c>
      <c r="H358" s="85">
        <f t="shared" si="20"/>
        <v>0</v>
      </c>
    </row>
    <row r="359" spans="1:8">
      <c r="A359" s="84">
        <v>640</v>
      </c>
      <c r="B359" s="17">
        <v>26</v>
      </c>
      <c r="C359" s="17" t="s">
        <v>374</v>
      </c>
      <c r="D359" s="19">
        <v>2374.4609485237397</v>
      </c>
      <c r="E359" s="19">
        <f t="shared" si="21"/>
        <v>1177532.0418161936</v>
      </c>
      <c r="F359" s="19">
        <f t="shared" si="22"/>
        <v>55</v>
      </c>
      <c r="G359" s="19">
        <f t="shared" si="23"/>
        <v>0</v>
      </c>
      <c r="H359" s="85">
        <f t="shared" si="20"/>
        <v>0</v>
      </c>
    </row>
    <row r="360" spans="1:8">
      <c r="A360" s="84">
        <v>640</v>
      </c>
      <c r="B360" s="17">
        <v>27</v>
      </c>
      <c r="C360" s="17" t="s">
        <v>375</v>
      </c>
      <c r="D360" s="19">
        <v>3117.2053464119972</v>
      </c>
      <c r="E360" s="19">
        <f t="shared" si="21"/>
        <v>1180649.2471626056</v>
      </c>
      <c r="F360" s="19">
        <f t="shared" si="22"/>
        <v>55</v>
      </c>
      <c r="G360" s="19">
        <f t="shared" si="23"/>
        <v>0</v>
      </c>
      <c r="H360" s="85">
        <f t="shared" si="20"/>
        <v>0</v>
      </c>
    </row>
    <row r="361" spans="1:8">
      <c r="A361" s="84">
        <v>640</v>
      </c>
      <c r="B361" s="17">
        <v>28</v>
      </c>
      <c r="C361" s="17" t="s">
        <v>376</v>
      </c>
      <c r="D361" s="19">
        <v>3503.3620017463272</v>
      </c>
      <c r="E361" s="19">
        <f t="shared" si="21"/>
        <v>1184152.6091643521</v>
      </c>
      <c r="F361" s="19">
        <f t="shared" si="22"/>
        <v>55</v>
      </c>
      <c r="G361" s="19">
        <f t="shared" si="23"/>
        <v>0</v>
      </c>
      <c r="H361" s="85">
        <f t="shared" si="20"/>
        <v>0</v>
      </c>
    </row>
    <row r="362" spans="1:8">
      <c r="A362" s="84">
        <v>640</v>
      </c>
      <c r="B362" s="17">
        <v>29</v>
      </c>
      <c r="C362" s="17" t="s">
        <v>377</v>
      </c>
      <c r="D362" s="19">
        <v>1318.444408615522</v>
      </c>
      <c r="E362" s="19">
        <f t="shared" si="21"/>
        <v>1185471.0535729676</v>
      </c>
      <c r="F362" s="19">
        <f t="shared" si="22"/>
        <v>55</v>
      </c>
      <c r="G362" s="19">
        <f t="shared" si="23"/>
        <v>0</v>
      </c>
      <c r="H362" s="85">
        <f t="shared" si="20"/>
        <v>0</v>
      </c>
    </row>
    <row r="363" spans="1:8">
      <c r="A363" s="84">
        <v>640</v>
      </c>
      <c r="B363" s="17">
        <v>30</v>
      </c>
      <c r="C363" s="17" t="s">
        <v>378</v>
      </c>
      <c r="D363" s="19">
        <v>1714.8180141222458</v>
      </c>
      <c r="E363" s="19">
        <f t="shared" si="21"/>
        <v>1187185.87158709</v>
      </c>
      <c r="F363" s="19">
        <f t="shared" si="22"/>
        <v>55</v>
      </c>
      <c r="G363" s="19">
        <f t="shared" si="23"/>
        <v>0</v>
      </c>
      <c r="H363" s="85">
        <f t="shared" si="20"/>
        <v>0</v>
      </c>
    </row>
    <row r="364" spans="1:8">
      <c r="A364" s="84">
        <v>640</v>
      </c>
      <c r="B364" s="17">
        <v>31</v>
      </c>
      <c r="C364" s="17" t="s">
        <v>379</v>
      </c>
      <c r="D364" s="19">
        <v>2018.7564526378626</v>
      </c>
      <c r="E364" s="19">
        <f t="shared" si="21"/>
        <v>1189204.6280397279</v>
      </c>
      <c r="F364" s="19">
        <f t="shared" si="22"/>
        <v>56</v>
      </c>
      <c r="G364" s="19">
        <f t="shared" si="23"/>
        <v>1</v>
      </c>
      <c r="H364" s="85">
        <f t="shared" si="20"/>
        <v>2018.7564526378626</v>
      </c>
    </row>
    <row r="365" spans="1:8">
      <c r="A365" s="84">
        <v>640</v>
      </c>
      <c r="B365" s="17">
        <v>32</v>
      </c>
      <c r="C365" s="17" t="s">
        <v>380</v>
      </c>
      <c r="D365" s="19">
        <v>1168.5839254232137</v>
      </c>
      <c r="E365" s="19">
        <f t="shared" si="21"/>
        <v>1190373.2119651511</v>
      </c>
      <c r="F365" s="19">
        <f t="shared" si="22"/>
        <v>56</v>
      </c>
      <c r="G365" s="19">
        <f t="shared" si="23"/>
        <v>0</v>
      </c>
      <c r="H365" s="85">
        <f t="shared" si="20"/>
        <v>0</v>
      </c>
    </row>
    <row r="366" spans="1:8">
      <c r="A366" s="84">
        <v>640</v>
      </c>
      <c r="B366" s="17">
        <v>33</v>
      </c>
      <c r="C366" s="17" t="s">
        <v>381</v>
      </c>
      <c r="D366" s="19">
        <v>2371.9196060293934</v>
      </c>
      <c r="E366" s="19">
        <f t="shared" si="21"/>
        <v>1192745.1315711804</v>
      </c>
      <c r="F366" s="19">
        <f t="shared" si="22"/>
        <v>56</v>
      </c>
      <c r="G366" s="19">
        <f t="shared" si="23"/>
        <v>0</v>
      </c>
      <c r="H366" s="85">
        <f t="shared" si="20"/>
        <v>0</v>
      </c>
    </row>
    <row r="367" spans="1:8">
      <c r="A367" s="84">
        <v>640</v>
      </c>
      <c r="B367" s="17">
        <v>34</v>
      </c>
      <c r="C367" s="17" t="s">
        <v>382</v>
      </c>
      <c r="D367" s="19">
        <v>2818.5495024353991</v>
      </c>
      <c r="E367" s="19">
        <f t="shared" si="21"/>
        <v>1195563.6810736158</v>
      </c>
      <c r="F367" s="19">
        <f t="shared" si="22"/>
        <v>56</v>
      </c>
      <c r="G367" s="19">
        <f t="shared" si="23"/>
        <v>0</v>
      </c>
      <c r="H367" s="85">
        <f t="shared" si="20"/>
        <v>0</v>
      </c>
    </row>
    <row r="368" spans="1:8">
      <c r="A368" s="84">
        <v>640</v>
      </c>
      <c r="B368" s="17">
        <v>35</v>
      </c>
      <c r="C368" s="17" t="s">
        <v>383</v>
      </c>
      <c r="D368" s="19">
        <v>4030.6379696350509</v>
      </c>
      <c r="E368" s="19">
        <f t="shared" si="21"/>
        <v>1199594.3190432508</v>
      </c>
      <c r="F368" s="19">
        <f t="shared" si="22"/>
        <v>56</v>
      </c>
      <c r="G368" s="19">
        <f t="shared" si="23"/>
        <v>0</v>
      </c>
      <c r="H368" s="85">
        <f t="shared" si="20"/>
        <v>0</v>
      </c>
    </row>
    <row r="369" spans="1:8">
      <c r="A369" s="84">
        <v>640</v>
      </c>
      <c r="B369" s="17">
        <v>36</v>
      </c>
      <c r="C369" s="17" t="s">
        <v>384</v>
      </c>
      <c r="D369" s="19">
        <v>2464.5208459117325</v>
      </c>
      <c r="E369" s="19">
        <f t="shared" si="21"/>
        <v>1202058.8398891625</v>
      </c>
      <c r="F369" s="19">
        <f t="shared" si="22"/>
        <v>56</v>
      </c>
      <c r="G369" s="19">
        <f t="shared" si="23"/>
        <v>0</v>
      </c>
      <c r="H369" s="85">
        <f t="shared" si="20"/>
        <v>0</v>
      </c>
    </row>
    <row r="370" spans="1:8">
      <c r="A370" s="84">
        <v>640</v>
      </c>
      <c r="B370" s="17">
        <v>37</v>
      </c>
      <c r="C370" s="17" t="s">
        <v>385</v>
      </c>
      <c r="D370" s="19">
        <v>2457.0556614654433</v>
      </c>
      <c r="E370" s="19">
        <f t="shared" si="21"/>
        <v>1204515.895550628</v>
      </c>
      <c r="F370" s="19">
        <f t="shared" si="22"/>
        <v>56</v>
      </c>
      <c r="G370" s="19">
        <f t="shared" si="23"/>
        <v>0</v>
      </c>
      <c r="H370" s="85">
        <f t="shared" si="20"/>
        <v>0</v>
      </c>
    </row>
    <row r="371" spans="1:8">
      <c r="A371" s="84">
        <v>640</v>
      </c>
      <c r="B371" s="17">
        <v>38</v>
      </c>
      <c r="C371" s="17" t="s">
        <v>386</v>
      </c>
      <c r="D371" s="19">
        <v>2035.3413108917416</v>
      </c>
      <c r="E371" s="19">
        <f t="shared" si="21"/>
        <v>1206551.2368615197</v>
      </c>
      <c r="F371" s="19">
        <f t="shared" si="22"/>
        <v>56</v>
      </c>
      <c r="G371" s="19">
        <f t="shared" si="23"/>
        <v>0</v>
      </c>
      <c r="H371" s="85">
        <f t="shared" si="20"/>
        <v>0</v>
      </c>
    </row>
    <row r="372" spans="1:8">
      <c r="A372" s="84">
        <v>640</v>
      </c>
      <c r="B372" s="17">
        <v>39</v>
      </c>
      <c r="C372" s="17" t="s">
        <v>387</v>
      </c>
      <c r="D372" s="19">
        <v>1964.1387085308888</v>
      </c>
      <c r="E372" s="19">
        <f t="shared" si="21"/>
        <v>1208515.3755700507</v>
      </c>
      <c r="F372" s="19">
        <f t="shared" si="22"/>
        <v>56</v>
      </c>
      <c r="G372" s="19">
        <f t="shared" si="23"/>
        <v>0</v>
      </c>
      <c r="H372" s="85">
        <f t="shared" si="20"/>
        <v>0</v>
      </c>
    </row>
    <row r="373" spans="1:8">
      <c r="A373" s="84">
        <v>640</v>
      </c>
      <c r="B373" s="17">
        <v>40</v>
      </c>
      <c r="C373" s="17" t="s">
        <v>388</v>
      </c>
      <c r="D373" s="19">
        <v>2497.7858890544126</v>
      </c>
      <c r="E373" s="19">
        <f t="shared" si="21"/>
        <v>1211013.1614591051</v>
      </c>
      <c r="F373" s="19">
        <f t="shared" si="22"/>
        <v>57</v>
      </c>
      <c r="G373" s="19">
        <f t="shared" si="23"/>
        <v>1</v>
      </c>
      <c r="H373" s="85">
        <f t="shared" si="20"/>
        <v>2497.7858890544126</v>
      </c>
    </row>
    <row r="374" spans="1:8">
      <c r="A374" s="84">
        <v>640</v>
      </c>
      <c r="B374" s="17">
        <v>1</v>
      </c>
      <c r="C374" s="17" t="s">
        <v>389</v>
      </c>
      <c r="D374" s="19">
        <v>2534.3317592325902</v>
      </c>
      <c r="E374" s="19">
        <f t="shared" si="21"/>
        <v>1213547.4932183377</v>
      </c>
      <c r="F374" s="19">
        <f t="shared" si="22"/>
        <v>57</v>
      </c>
      <c r="G374" s="19">
        <f t="shared" si="23"/>
        <v>0</v>
      </c>
      <c r="H374" s="85">
        <f t="shared" si="20"/>
        <v>0</v>
      </c>
    </row>
    <row r="375" spans="1:8">
      <c r="A375" s="84">
        <v>640</v>
      </c>
      <c r="B375" s="17">
        <v>2</v>
      </c>
      <c r="C375" s="17" t="s">
        <v>390</v>
      </c>
      <c r="D375" s="19">
        <v>2372.6271620392727</v>
      </c>
      <c r="E375" s="19">
        <f t="shared" si="21"/>
        <v>1215920.1203803769</v>
      </c>
      <c r="F375" s="19">
        <f t="shared" si="22"/>
        <v>57</v>
      </c>
      <c r="G375" s="19">
        <f t="shared" si="23"/>
        <v>0</v>
      </c>
      <c r="H375" s="85">
        <f t="shared" si="20"/>
        <v>0</v>
      </c>
    </row>
    <row r="376" spans="1:8">
      <c r="A376" s="84">
        <v>640</v>
      </c>
      <c r="B376" s="17">
        <v>3</v>
      </c>
      <c r="C376" s="17" t="s">
        <v>391</v>
      </c>
      <c r="D376" s="19">
        <v>1267.0220269695883</v>
      </c>
      <c r="E376" s="19">
        <f t="shared" si="21"/>
        <v>1217187.1424073465</v>
      </c>
      <c r="F376" s="19">
        <f t="shared" si="22"/>
        <v>57</v>
      </c>
      <c r="G376" s="19">
        <f t="shared" si="23"/>
        <v>0</v>
      </c>
      <c r="H376" s="85">
        <f t="shared" si="20"/>
        <v>0</v>
      </c>
    </row>
    <row r="377" spans="1:8">
      <c r="A377" s="84">
        <v>640</v>
      </c>
      <c r="B377" s="17">
        <v>4</v>
      </c>
      <c r="C377" s="17" t="s">
        <v>392</v>
      </c>
      <c r="D377" s="19">
        <v>2523.5153069547755</v>
      </c>
      <c r="E377" s="19">
        <f t="shared" si="21"/>
        <v>1219710.6577143013</v>
      </c>
      <c r="F377" s="19">
        <f t="shared" si="22"/>
        <v>57</v>
      </c>
      <c r="G377" s="19">
        <f t="shared" si="23"/>
        <v>0</v>
      </c>
      <c r="H377" s="85">
        <f t="shared" si="20"/>
        <v>0</v>
      </c>
    </row>
    <row r="378" spans="1:8">
      <c r="A378" s="84">
        <v>640</v>
      </c>
      <c r="B378" s="17">
        <v>5</v>
      </c>
      <c r="C378" s="17" t="s">
        <v>393</v>
      </c>
      <c r="D378" s="19">
        <v>4990.5457459732725</v>
      </c>
      <c r="E378" s="19">
        <f t="shared" si="21"/>
        <v>1224701.2034602745</v>
      </c>
      <c r="F378" s="19">
        <f t="shared" si="22"/>
        <v>57</v>
      </c>
      <c r="G378" s="19">
        <f t="shared" si="23"/>
        <v>0</v>
      </c>
      <c r="H378" s="85">
        <f t="shared" si="20"/>
        <v>0</v>
      </c>
    </row>
    <row r="379" spans="1:8">
      <c r="A379" s="84">
        <v>640</v>
      </c>
      <c r="B379" s="17">
        <v>6</v>
      </c>
      <c r="C379" s="17" t="s">
        <v>394</v>
      </c>
      <c r="D379" s="19">
        <v>1803.9190435595431</v>
      </c>
      <c r="E379" s="19">
        <f t="shared" si="21"/>
        <v>1226505.1225038341</v>
      </c>
      <c r="F379" s="19">
        <f t="shared" si="22"/>
        <v>57</v>
      </c>
      <c r="G379" s="19">
        <f t="shared" si="23"/>
        <v>0</v>
      </c>
      <c r="H379" s="85">
        <f t="shared" si="20"/>
        <v>0</v>
      </c>
    </row>
    <row r="380" spans="1:8">
      <c r="A380" s="84">
        <v>640</v>
      </c>
      <c r="B380" s="17">
        <v>7</v>
      </c>
      <c r="C380" s="17" t="s">
        <v>395</v>
      </c>
      <c r="D380" s="19">
        <v>3573.930467985354</v>
      </c>
      <c r="E380" s="19">
        <f t="shared" si="21"/>
        <v>1230079.0529718194</v>
      </c>
      <c r="F380" s="19">
        <f t="shared" si="22"/>
        <v>57</v>
      </c>
      <c r="G380" s="19">
        <f t="shared" si="23"/>
        <v>0</v>
      </c>
      <c r="H380" s="85">
        <f t="shared" si="20"/>
        <v>0</v>
      </c>
    </row>
    <row r="381" spans="1:8">
      <c r="A381" s="84">
        <v>640</v>
      </c>
      <c r="B381" s="17">
        <v>8</v>
      </c>
      <c r="C381" s="17" t="s">
        <v>396</v>
      </c>
      <c r="D381" s="19">
        <v>1478.1317346467793</v>
      </c>
      <c r="E381" s="19">
        <f t="shared" si="21"/>
        <v>1231557.1847064663</v>
      </c>
      <c r="F381" s="19">
        <f t="shared" si="22"/>
        <v>58</v>
      </c>
      <c r="G381" s="19">
        <f t="shared" si="23"/>
        <v>1</v>
      </c>
      <c r="H381" s="85">
        <f t="shared" si="20"/>
        <v>1478.1317346467793</v>
      </c>
    </row>
    <row r="382" spans="1:8">
      <c r="A382" s="84">
        <v>640</v>
      </c>
      <c r="B382" s="17">
        <v>9</v>
      </c>
      <c r="C382" s="17" t="s">
        <v>397</v>
      </c>
      <c r="D382" s="19">
        <v>2712.0186739727524</v>
      </c>
      <c r="E382" s="19">
        <f t="shared" si="21"/>
        <v>1234269.203380439</v>
      </c>
      <c r="F382" s="19">
        <f t="shared" si="22"/>
        <v>58</v>
      </c>
      <c r="G382" s="19">
        <f t="shared" si="23"/>
        <v>0</v>
      </c>
      <c r="H382" s="85">
        <f t="shared" si="20"/>
        <v>0</v>
      </c>
    </row>
    <row r="383" spans="1:8">
      <c r="A383" s="84">
        <v>640</v>
      </c>
      <c r="B383" s="17">
        <v>10</v>
      </c>
      <c r="C383" s="17" t="s">
        <v>398</v>
      </c>
      <c r="D383" s="19">
        <v>3426.7192289347631</v>
      </c>
      <c r="E383" s="19">
        <f t="shared" si="21"/>
        <v>1237695.9226093737</v>
      </c>
      <c r="F383" s="19">
        <f t="shared" si="22"/>
        <v>58</v>
      </c>
      <c r="G383" s="19">
        <f t="shared" si="23"/>
        <v>0</v>
      </c>
      <c r="H383" s="85">
        <f t="shared" si="20"/>
        <v>0</v>
      </c>
    </row>
    <row r="384" spans="1:8">
      <c r="A384" s="84">
        <v>640</v>
      </c>
      <c r="B384" s="17">
        <v>11</v>
      </c>
      <c r="C384" s="17" t="s">
        <v>399</v>
      </c>
      <c r="D384" s="19">
        <v>4814.8045155994096</v>
      </c>
      <c r="E384" s="19">
        <f t="shared" si="21"/>
        <v>1242510.7271249732</v>
      </c>
      <c r="F384" s="19">
        <f t="shared" si="22"/>
        <v>58</v>
      </c>
      <c r="G384" s="19">
        <f t="shared" si="23"/>
        <v>0</v>
      </c>
      <c r="H384" s="85">
        <f t="shared" si="20"/>
        <v>0</v>
      </c>
    </row>
    <row r="385" spans="1:8">
      <c r="A385" s="84">
        <v>640</v>
      </c>
      <c r="B385" s="17">
        <v>12</v>
      </c>
      <c r="C385" s="17" t="s">
        <v>400</v>
      </c>
      <c r="D385" s="19">
        <v>1438.7937672166479</v>
      </c>
      <c r="E385" s="19">
        <f t="shared" si="21"/>
        <v>1243949.5208921898</v>
      </c>
      <c r="F385" s="19">
        <f t="shared" si="22"/>
        <v>58</v>
      </c>
      <c r="G385" s="19">
        <f t="shared" si="23"/>
        <v>0</v>
      </c>
      <c r="H385" s="85">
        <f t="shared" si="20"/>
        <v>0</v>
      </c>
    </row>
    <row r="386" spans="1:8">
      <c r="A386" s="84">
        <v>640</v>
      </c>
      <c r="B386" s="17">
        <v>13</v>
      </c>
      <c r="C386" s="17" t="s">
        <v>401</v>
      </c>
      <c r="D386" s="19">
        <v>4049.3814249729494</v>
      </c>
      <c r="E386" s="19">
        <f t="shared" si="21"/>
        <v>1247998.9023171628</v>
      </c>
      <c r="F386" s="19">
        <f t="shared" si="22"/>
        <v>58</v>
      </c>
      <c r="G386" s="19">
        <f t="shared" si="23"/>
        <v>0</v>
      </c>
      <c r="H386" s="85">
        <f t="shared" si="20"/>
        <v>0</v>
      </c>
    </row>
    <row r="387" spans="1:8">
      <c r="A387" s="84">
        <v>640</v>
      </c>
      <c r="B387" s="17">
        <v>14</v>
      </c>
      <c r="C387" s="17" t="s">
        <v>402</v>
      </c>
      <c r="D387" s="19">
        <v>6986.5680860830262</v>
      </c>
      <c r="E387" s="19">
        <f t="shared" si="21"/>
        <v>1254985.4704032459</v>
      </c>
      <c r="F387" s="19">
        <f t="shared" si="22"/>
        <v>59</v>
      </c>
      <c r="G387" s="19">
        <f t="shared" si="23"/>
        <v>1</v>
      </c>
      <c r="H387" s="85">
        <f t="shared" si="20"/>
        <v>6986.5680860830262</v>
      </c>
    </row>
    <row r="388" spans="1:8">
      <c r="A388" s="84">
        <v>640</v>
      </c>
      <c r="B388" s="17">
        <v>15</v>
      </c>
      <c r="C388" s="17" t="s">
        <v>403</v>
      </c>
      <c r="D388" s="19">
        <v>1441.1666060537329</v>
      </c>
      <c r="E388" s="19">
        <f t="shared" si="21"/>
        <v>1256426.6370092996</v>
      </c>
      <c r="F388" s="19">
        <f t="shared" si="22"/>
        <v>59</v>
      </c>
      <c r="G388" s="19">
        <f t="shared" si="23"/>
        <v>0</v>
      </c>
      <c r="H388" s="85">
        <f t="shared" si="20"/>
        <v>0</v>
      </c>
    </row>
    <row r="389" spans="1:8">
      <c r="A389" s="84">
        <v>640</v>
      </c>
      <c r="B389" s="17">
        <v>16</v>
      </c>
      <c r="C389" s="17" t="s">
        <v>404</v>
      </c>
      <c r="D389" s="19">
        <v>4747.2698181009928</v>
      </c>
      <c r="E389" s="19">
        <f t="shared" si="21"/>
        <v>1261173.9068274007</v>
      </c>
      <c r="F389" s="19">
        <f t="shared" si="22"/>
        <v>59</v>
      </c>
      <c r="G389" s="19">
        <f t="shared" si="23"/>
        <v>0</v>
      </c>
      <c r="H389" s="85">
        <f t="shared" si="20"/>
        <v>0</v>
      </c>
    </row>
    <row r="390" spans="1:8">
      <c r="A390" s="84">
        <v>640</v>
      </c>
      <c r="B390" s="17">
        <v>17</v>
      </c>
      <c r="C390" s="17" t="s">
        <v>405</v>
      </c>
      <c r="D390" s="19">
        <v>5823.6102766213999</v>
      </c>
      <c r="E390" s="19">
        <f t="shared" si="21"/>
        <v>1266997.517104022</v>
      </c>
      <c r="F390" s="19">
        <f t="shared" si="22"/>
        <v>59</v>
      </c>
      <c r="G390" s="19">
        <f t="shared" si="23"/>
        <v>0</v>
      </c>
      <c r="H390" s="85">
        <f t="shared" si="20"/>
        <v>0</v>
      </c>
    </row>
    <row r="391" spans="1:8">
      <c r="A391" s="84">
        <v>640</v>
      </c>
      <c r="B391" s="17">
        <v>18</v>
      </c>
      <c r="C391" s="17" t="s">
        <v>406</v>
      </c>
      <c r="D391" s="19">
        <v>1256.2806077423506</v>
      </c>
      <c r="E391" s="19">
        <f t="shared" si="21"/>
        <v>1268253.7977117642</v>
      </c>
      <c r="F391" s="19">
        <f t="shared" si="22"/>
        <v>59</v>
      </c>
      <c r="G391" s="19">
        <f t="shared" si="23"/>
        <v>0</v>
      </c>
      <c r="H391" s="85">
        <f t="shared" si="20"/>
        <v>0</v>
      </c>
    </row>
    <row r="392" spans="1:8">
      <c r="A392" s="84">
        <v>640</v>
      </c>
      <c r="B392" s="17">
        <v>19</v>
      </c>
      <c r="C392" s="17" t="s">
        <v>407</v>
      </c>
      <c r="D392" s="19">
        <v>6091.498162039903</v>
      </c>
      <c r="E392" s="19">
        <f t="shared" si="21"/>
        <v>1274345.295873804</v>
      </c>
      <c r="F392" s="19">
        <f t="shared" si="22"/>
        <v>60</v>
      </c>
      <c r="G392" s="19">
        <f t="shared" si="23"/>
        <v>1</v>
      </c>
      <c r="H392" s="85">
        <f t="shared" si="20"/>
        <v>6091.498162039903</v>
      </c>
    </row>
    <row r="393" spans="1:8">
      <c r="A393" s="84">
        <v>640</v>
      </c>
      <c r="B393" s="17">
        <v>20</v>
      </c>
      <c r="C393" s="17" t="s">
        <v>408</v>
      </c>
      <c r="D393" s="19">
        <v>5602.1973180526829</v>
      </c>
      <c r="E393" s="19">
        <f t="shared" si="21"/>
        <v>1279947.4931918567</v>
      </c>
      <c r="F393" s="19">
        <f t="shared" si="22"/>
        <v>60</v>
      </c>
      <c r="G393" s="19">
        <f t="shared" si="23"/>
        <v>0</v>
      </c>
      <c r="H393" s="85">
        <f t="shared" si="20"/>
        <v>0</v>
      </c>
    </row>
    <row r="394" spans="1:8">
      <c r="A394" s="84">
        <v>640</v>
      </c>
      <c r="B394" s="17">
        <v>21</v>
      </c>
      <c r="C394" s="17" t="s">
        <v>409</v>
      </c>
      <c r="D394" s="19">
        <v>3277.1108896710789</v>
      </c>
      <c r="E394" s="19">
        <f t="shared" si="21"/>
        <v>1283224.6040815278</v>
      </c>
      <c r="F394" s="19">
        <f t="shared" si="22"/>
        <v>60</v>
      </c>
      <c r="G394" s="19">
        <f t="shared" si="23"/>
        <v>0</v>
      </c>
      <c r="H394" s="85">
        <f t="shared" si="20"/>
        <v>0</v>
      </c>
    </row>
    <row r="395" spans="1:8">
      <c r="A395" s="84">
        <v>640</v>
      </c>
      <c r="B395" s="17">
        <v>22</v>
      </c>
      <c r="C395" s="17" t="s">
        <v>410</v>
      </c>
      <c r="D395" s="19">
        <v>4427.8649132819737</v>
      </c>
      <c r="E395" s="19">
        <f t="shared" si="21"/>
        <v>1287652.4689948098</v>
      </c>
      <c r="F395" s="19">
        <f t="shared" si="22"/>
        <v>60</v>
      </c>
      <c r="G395" s="19">
        <f t="shared" si="23"/>
        <v>0</v>
      </c>
      <c r="H395" s="85">
        <f t="shared" si="20"/>
        <v>0</v>
      </c>
    </row>
    <row r="396" spans="1:8">
      <c r="A396" s="84">
        <v>640</v>
      </c>
      <c r="B396" s="17">
        <v>23</v>
      </c>
      <c r="C396" s="17" t="s">
        <v>411</v>
      </c>
      <c r="D396" s="19">
        <v>1974.8792624999587</v>
      </c>
      <c r="E396" s="19">
        <f t="shared" si="21"/>
        <v>1289627.3482573098</v>
      </c>
      <c r="F396" s="19">
        <f t="shared" si="22"/>
        <v>60</v>
      </c>
      <c r="G396" s="19">
        <f t="shared" si="23"/>
        <v>0</v>
      </c>
      <c r="H396" s="85">
        <f t="shared" si="20"/>
        <v>0</v>
      </c>
    </row>
    <row r="397" spans="1:8">
      <c r="A397" s="84">
        <v>640</v>
      </c>
      <c r="B397" s="17">
        <v>24</v>
      </c>
      <c r="C397" s="17" t="s">
        <v>412</v>
      </c>
      <c r="D397" s="19">
        <v>1330.7512867755852</v>
      </c>
      <c r="E397" s="19">
        <f t="shared" si="21"/>
        <v>1290958.0995440853</v>
      </c>
      <c r="F397" s="19">
        <f t="shared" si="22"/>
        <v>60</v>
      </c>
      <c r="G397" s="19">
        <f t="shared" si="23"/>
        <v>0</v>
      </c>
      <c r="H397" s="85">
        <f t="shared" si="20"/>
        <v>0</v>
      </c>
    </row>
    <row r="398" spans="1:8">
      <c r="A398" s="84">
        <v>640</v>
      </c>
      <c r="B398" s="17">
        <v>25</v>
      </c>
      <c r="C398" s="17" t="s">
        <v>413</v>
      </c>
      <c r="D398" s="19">
        <v>4708.2120375074783</v>
      </c>
      <c r="E398" s="19">
        <f t="shared" si="21"/>
        <v>1295666.3115815928</v>
      </c>
      <c r="F398" s="19">
        <f t="shared" si="22"/>
        <v>61</v>
      </c>
      <c r="G398" s="19">
        <f t="shared" si="23"/>
        <v>1</v>
      </c>
      <c r="H398" s="85">
        <f t="shared" ref="H398:H461" si="24">IF(G398=0,0,D398)</f>
        <v>4708.2120375074783</v>
      </c>
    </row>
    <row r="399" spans="1:8">
      <c r="A399" s="84">
        <v>640</v>
      </c>
      <c r="B399" s="17">
        <v>26</v>
      </c>
      <c r="C399" s="17" t="s">
        <v>414</v>
      </c>
      <c r="D399" s="19">
        <v>2386.3422509550837</v>
      </c>
      <c r="E399" s="19">
        <f t="shared" ref="E399:E462" si="25">+E398+D399</f>
        <v>1298052.6538325478</v>
      </c>
      <c r="F399" s="19">
        <f t="shared" ref="F399:F462" si="26">INT((E399/$D$6))</f>
        <v>61</v>
      </c>
      <c r="G399" s="19">
        <f t="shared" ref="G399:G462" si="27">+F399-F398</f>
        <v>0</v>
      </c>
      <c r="H399" s="85">
        <f t="shared" si="24"/>
        <v>0</v>
      </c>
    </row>
    <row r="400" spans="1:8">
      <c r="A400" s="84">
        <v>640</v>
      </c>
      <c r="B400" s="17">
        <v>27</v>
      </c>
      <c r="C400" s="17" t="s">
        <v>415</v>
      </c>
      <c r="D400" s="19">
        <v>3305.5081908241918</v>
      </c>
      <c r="E400" s="19">
        <f t="shared" si="25"/>
        <v>1301358.162023372</v>
      </c>
      <c r="F400" s="19">
        <f t="shared" si="26"/>
        <v>61</v>
      </c>
      <c r="G400" s="19">
        <f t="shared" si="27"/>
        <v>0</v>
      </c>
      <c r="H400" s="85">
        <f t="shared" si="24"/>
        <v>0</v>
      </c>
    </row>
    <row r="401" spans="1:8">
      <c r="A401" s="84">
        <v>640</v>
      </c>
      <c r="B401" s="17">
        <v>28</v>
      </c>
      <c r="C401" s="17" t="s">
        <v>416</v>
      </c>
      <c r="D401" s="19">
        <v>3614.5256896449173</v>
      </c>
      <c r="E401" s="19">
        <f t="shared" si="25"/>
        <v>1304972.687713017</v>
      </c>
      <c r="F401" s="19">
        <f t="shared" si="26"/>
        <v>61</v>
      </c>
      <c r="G401" s="19">
        <f t="shared" si="27"/>
        <v>0</v>
      </c>
      <c r="H401" s="85">
        <f t="shared" si="24"/>
        <v>0</v>
      </c>
    </row>
    <row r="402" spans="1:8">
      <c r="A402" s="84">
        <v>640</v>
      </c>
      <c r="B402" s="17">
        <v>29</v>
      </c>
      <c r="C402" s="17" t="s">
        <v>417</v>
      </c>
      <c r="D402" s="19">
        <v>1342.9004290366054</v>
      </c>
      <c r="E402" s="19">
        <f t="shared" si="25"/>
        <v>1306315.5881420537</v>
      </c>
      <c r="F402" s="19">
        <f t="shared" si="26"/>
        <v>61</v>
      </c>
      <c r="G402" s="19">
        <f t="shared" si="27"/>
        <v>0</v>
      </c>
      <c r="H402" s="85">
        <f t="shared" si="24"/>
        <v>0</v>
      </c>
    </row>
    <row r="403" spans="1:8">
      <c r="A403" s="84">
        <v>640</v>
      </c>
      <c r="B403" s="17">
        <v>30</v>
      </c>
      <c r="C403" s="17" t="s">
        <v>418</v>
      </c>
      <c r="D403" s="19">
        <v>1619.2344228236316</v>
      </c>
      <c r="E403" s="19">
        <f t="shared" si="25"/>
        <v>1307934.8225648773</v>
      </c>
      <c r="F403" s="19">
        <f t="shared" si="26"/>
        <v>61</v>
      </c>
      <c r="G403" s="19">
        <f t="shared" si="27"/>
        <v>0</v>
      </c>
      <c r="H403" s="85">
        <f t="shared" si="24"/>
        <v>0</v>
      </c>
    </row>
    <row r="404" spans="1:8">
      <c r="A404" s="84">
        <v>640</v>
      </c>
      <c r="B404" s="17">
        <v>31</v>
      </c>
      <c r="C404" s="17" t="s">
        <v>419</v>
      </c>
      <c r="D404" s="19">
        <v>2151.0142686975742</v>
      </c>
      <c r="E404" s="19">
        <f t="shared" si="25"/>
        <v>1310085.8368335748</v>
      </c>
      <c r="F404" s="19">
        <f t="shared" si="26"/>
        <v>61</v>
      </c>
      <c r="G404" s="19">
        <f t="shared" si="27"/>
        <v>0</v>
      </c>
      <c r="H404" s="85">
        <f t="shared" si="24"/>
        <v>0</v>
      </c>
    </row>
    <row r="405" spans="1:8">
      <c r="A405" s="84">
        <v>640</v>
      </c>
      <c r="B405" s="17">
        <v>32</v>
      </c>
      <c r="C405" s="17" t="s">
        <v>420</v>
      </c>
      <c r="D405" s="19">
        <v>1169.6017320847632</v>
      </c>
      <c r="E405" s="19">
        <f t="shared" si="25"/>
        <v>1311255.4385656596</v>
      </c>
      <c r="F405" s="19">
        <f t="shared" si="26"/>
        <v>61</v>
      </c>
      <c r="G405" s="19">
        <f t="shared" si="27"/>
        <v>0</v>
      </c>
      <c r="H405" s="85">
        <f t="shared" si="24"/>
        <v>0</v>
      </c>
    </row>
    <row r="406" spans="1:8">
      <c r="A406" s="84">
        <v>640</v>
      </c>
      <c r="B406" s="17">
        <v>33</v>
      </c>
      <c r="C406" s="17" t="s">
        <v>421</v>
      </c>
      <c r="D406" s="19">
        <v>2561.6472991379856</v>
      </c>
      <c r="E406" s="19">
        <f t="shared" si="25"/>
        <v>1313817.0858647975</v>
      </c>
      <c r="F406" s="19">
        <f t="shared" si="26"/>
        <v>61</v>
      </c>
      <c r="G406" s="19">
        <f t="shared" si="27"/>
        <v>0</v>
      </c>
      <c r="H406" s="85">
        <f t="shared" si="24"/>
        <v>0</v>
      </c>
    </row>
    <row r="407" spans="1:8">
      <c r="A407" s="84">
        <v>640</v>
      </c>
      <c r="B407" s="17">
        <v>34</v>
      </c>
      <c r="C407" s="17" t="s">
        <v>422</v>
      </c>
      <c r="D407" s="19">
        <v>2796.9321786827609</v>
      </c>
      <c r="E407" s="19">
        <f t="shared" si="25"/>
        <v>1316614.0180434801</v>
      </c>
      <c r="F407" s="19">
        <f t="shared" si="26"/>
        <v>62</v>
      </c>
      <c r="G407" s="19">
        <f t="shared" si="27"/>
        <v>1</v>
      </c>
      <c r="H407" s="85">
        <f t="shared" si="24"/>
        <v>2796.9321786827609</v>
      </c>
    </row>
    <row r="408" spans="1:8">
      <c r="A408" s="84">
        <v>640</v>
      </c>
      <c r="B408" s="17">
        <v>35</v>
      </c>
      <c r="C408" s="17" t="s">
        <v>423</v>
      </c>
      <c r="D408" s="19">
        <v>3922.6841349908304</v>
      </c>
      <c r="E408" s="19">
        <f t="shared" si="25"/>
        <v>1320536.702178471</v>
      </c>
      <c r="F408" s="19">
        <f t="shared" si="26"/>
        <v>62</v>
      </c>
      <c r="G408" s="19">
        <f t="shared" si="27"/>
        <v>0</v>
      </c>
      <c r="H408" s="85">
        <f t="shared" si="24"/>
        <v>0</v>
      </c>
    </row>
    <row r="409" spans="1:8">
      <c r="A409" s="84">
        <v>640</v>
      </c>
      <c r="B409" s="17">
        <v>36</v>
      </c>
      <c r="C409" s="17" t="s">
        <v>424</v>
      </c>
      <c r="D409" s="19">
        <v>2582.8974654299686</v>
      </c>
      <c r="E409" s="19">
        <f t="shared" si="25"/>
        <v>1323119.599643901</v>
      </c>
      <c r="F409" s="19">
        <f t="shared" si="26"/>
        <v>62</v>
      </c>
      <c r="G409" s="19">
        <f t="shared" si="27"/>
        <v>0</v>
      </c>
      <c r="H409" s="85">
        <f t="shared" si="24"/>
        <v>0</v>
      </c>
    </row>
    <row r="410" spans="1:8">
      <c r="A410" s="84">
        <v>640</v>
      </c>
      <c r="B410" s="17">
        <v>37</v>
      </c>
      <c r="C410" s="17" t="s">
        <v>425</v>
      </c>
      <c r="D410" s="19">
        <v>2397.5868934665764</v>
      </c>
      <c r="E410" s="19">
        <f t="shared" si="25"/>
        <v>1325517.1865373675</v>
      </c>
      <c r="F410" s="19">
        <f t="shared" si="26"/>
        <v>62</v>
      </c>
      <c r="G410" s="19">
        <f t="shared" si="27"/>
        <v>0</v>
      </c>
      <c r="H410" s="85">
        <f t="shared" si="24"/>
        <v>0</v>
      </c>
    </row>
    <row r="411" spans="1:8">
      <c r="A411" s="84">
        <v>640</v>
      </c>
      <c r="B411" s="17">
        <v>38</v>
      </c>
      <c r="C411" s="17" t="s">
        <v>426</v>
      </c>
      <c r="D411" s="19">
        <v>2051.4919681773299</v>
      </c>
      <c r="E411" s="19">
        <f t="shared" si="25"/>
        <v>1327568.6785055448</v>
      </c>
      <c r="F411" s="19">
        <f t="shared" si="26"/>
        <v>62</v>
      </c>
      <c r="G411" s="19">
        <f t="shared" si="27"/>
        <v>0</v>
      </c>
      <c r="H411" s="85">
        <f t="shared" si="24"/>
        <v>0</v>
      </c>
    </row>
    <row r="412" spans="1:8">
      <c r="A412" s="84">
        <v>640</v>
      </c>
      <c r="B412" s="17">
        <v>39</v>
      </c>
      <c r="C412" s="17" t="s">
        <v>427</v>
      </c>
      <c r="D412" s="19">
        <v>1948.5239386511228</v>
      </c>
      <c r="E412" s="19">
        <f t="shared" si="25"/>
        <v>1329517.202444196</v>
      </c>
      <c r="F412" s="19">
        <f t="shared" si="26"/>
        <v>62</v>
      </c>
      <c r="G412" s="19">
        <f t="shared" si="27"/>
        <v>0</v>
      </c>
      <c r="H412" s="85">
        <f t="shared" si="24"/>
        <v>0</v>
      </c>
    </row>
    <row r="413" spans="1:8">
      <c r="A413" s="84">
        <v>640</v>
      </c>
      <c r="B413" s="17">
        <v>40</v>
      </c>
      <c r="C413" s="17" t="s">
        <v>428</v>
      </c>
      <c r="D413" s="19">
        <v>2452.9984105120425</v>
      </c>
      <c r="E413" s="19">
        <f t="shared" si="25"/>
        <v>1331970.200854708</v>
      </c>
      <c r="F413" s="19">
        <f t="shared" si="26"/>
        <v>62</v>
      </c>
      <c r="G413" s="19">
        <f t="shared" si="27"/>
        <v>0</v>
      </c>
      <c r="H413" s="85">
        <f t="shared" si="24"/>
        <v>0</v>
      </c>
    </row>
    <row r="414" spans="1:8">
      <c r="A414" s="84">
        <v>640</v>
      </c>
      <c r="B414" s="17">
        <v>1</v>
      </c>
      <c r="C414" s="17" t="s">
        <v>429</v>
      </c>
      <c r="D414" s="19">
        <v>2619.9676819789524</v>
      </c>
      <c r="E414" s="19">
        <f t="shared" si="25"/>
        <v>1334590.168536687</v>
      </c>
      <c r="F414" s="19">
        <f t="shared" si="26"/>
        <v>62</v>
      </c>
      <c r="G414" s="19">
        <f t="shared" si="27"/>
        <v>0</v>
      </c>
      <c r="H414" s="85">
        <f t="shared" si="24"/>
        <v>0</v>
      </c>
    </row>
    <row r="415" spans="1:8">
      <c r="A415" s="84">
        <v>640</v>
      </c>
      <c r="B415" s="17">
        <v>2</v>
      </c>
      <c r="C415" s="17" t="s">
        <v>430</v>
      </c>
      <c r="D415" s="19">
        <v>2472.0565878955217</v>
      </c>
      <c r="E415" s="19">
        <f t="shared" si="25"/>
        <v>1337062.2251245826</v>
      </c>
      <c r="F415" s="19">
        <f t="shared" si="26"/>
        <v>63</v>
      </c>
      <c r="G415" s="19">
        <f t="shared" si="27"/>
        <v>1</v>
      </c>
      <c r="H415" s="85">
        <f t="shared" si="24"/>
        <v>2472.0565878955217</v>
      </c>
    </row>
    <row r="416" spans="1:8">
      <c r="A416" s="84">
        <v>640</v>
      </c>
      <c r="B416" s="17">
        <v>3</v>
      </c>
      <c r="C416" s="17" t="s">
        <v>431</v>
      </c>
      <c r="D416" s="19">
        <v>1290.5252943516821</v>
      </c>
      <c r="E416" s="19">
        <f t="shared" si="25"/>
        <v>1338352.7504189343</v>
      </c>
      <c r="F416" s="19">
        <f t="shared" si="26"/>
        <v>63</v>
      </c>
      <c r="G416" s="19">
        <f t="shared" si="27"/>
        <v>0</v>
      </c>
      <c r="H416" s="85">
        <f t="shared" si="24"/>
        <v>0</v>
      </c>
    </row>
    <row r="417" spans="1:8">
      <c r="A417" s="84">
        <v>640</v>
      </c>
      <c r="B417" s="17">
        <v>4</v>
      </c>
      <c r="C417" s="17" t="s">
        <v>432</v>
      </c>
      <c r="D417" s="19">
        <v>2628.39537377139</v>
      </c>
      <c r="E417" s="19">
        <f t="shared" si="25"/>
        <v>1340981.1457927057</v>
      </c>
      <c r="F417" s="19">
        <f t="shared" si="26"/>
        <v>63</v>
      </c>
      <c r="G417" s="19">
        <f t="shared" si="27"/>
        <v>0</v>
      </c>
      <c r="H417" s="85">
        <f t="shared" si="24"/>
        <v>0</v>
      </c>
    </row>
    <row r="418" spans="1:8">
      <c r="A418" s="84">
        <v>640</v>
      </c>
      <c r="B418" s="17">
        <v>5</v>
      </c>
      <c r="C418" s="17" t="s">
        <v>433</v>
      </c>
      <c r="D418" s="19">
        <v>4818.9951887117822</v>
      </c>
      <c r="E418" s="19">
        <f t="shared" si="25"/>
        <v>1345800.1409814174</v>
      </c>
      <c r="F418" s="19">
        <f t="shared" si="26"/>
        <v>63</v>
      </c>
      <c r="G418" s="19">
        <f t="shared" si="27"/>
        <v>0</v>
      </c>
      <c r="H418" s="85">
        <f t="shared" si="24"/>
        <v>0</v>
      </c>
    </row>
    <row r="419" spans="1:8">
      <c r="A419" s="84">
        <v>640</v>
      </c>
      <c r="B419" s="17">
        <v>6</v>
      </c>
      <c r="C419" s="17" t="s">
        <v>434</v>
      </c>
      <c r="D419" s="19">
        <v>1898.7742172339485</v>
      </c>
      <c r="E419" s="19">
        <f t="shared" si="25"/>
        <v>1347698.9151986514</v>
      </c>
      <c r="F419" s="19">
        <f t="shared" si="26"/>
        <v>63</v>
      </c>
      <c r="G419" s="19">
        <f t="shared" si="27"/>
        <v>0</v>
      </c>
      <c r="H419" s="85">
        <f t="shared" si="24"/>
        <v>0</v>
      </c>
    </row>
    <row r="420" spans="1:8">
      <c r="A420" s="84">
        <v>640</v>
      </c>
      <c r="B420" s="17">
        <v>7</v>
      </c>
      <c r="C420" s="17" t="s">
        <v>435</v>
      </c>
      <c r="D420" s="19">
        <v>3349.9975834469792</v>
      </c>
      <c r="E420" s="19">
        <f t="shared" si="25"/>
        <v>1351048.9127820984</v>
      </c>
      <c r="F420" s="19">
        <f t="shared" si="26"/>
        <v>63</v>
      </c>
      <c r="G420" s="19">
        <f t="shared" si="27"/>
        <v>0</v>
      </c>
      <c r="H420" s="85">
        <f t="shared" si="24"/>
        <v>0</v>
      </c>
    </row>
    <row r="421" spans="1:8">
      <c r="A421" s="84">
        <v>640</v>
      </c>
      <c r="B421" s="17">
        <v>8</v>
      </c>
      <c r="C421" s="17" t="s">
        <v>436</v>
      </c>
      <c r="D421" s="19">
        <v>1623.1361085859355</v>
      </c>
      <c r="E421" s="19">
        <f t="shared" si="25"/>
        <v>1352672.0488906843</v>
      </c>
      <c r="F421" s="19">
        <f t="shared" si="26"/>
        <v>63</v>
      </c>
      <c r="G421" s="19">
        <f t="shared" si="27"/>
        <v>0</v>
      </c>
      <c r="H421" s="85">
        <f t="shared" si="24"/>
        <v>0</v>
      </c>
    </row>
    <row r="422" spans="1:8">
      <c r="A422" s="84">
        <v>640</v>
      </c>
      <c r="B422" s="17">
        <v>9</v>
      </c>
      <c r="C422" s="17" t="s">
        <v>437</v>
      </c>
      <c r="D422" s="19">
        <v>2725.4295427359543</v>
      </c>
      <c r="E422" s="19">
        <f t="shared" si="25"/>
        <v>1355397.4784334202</v>
      </c>
      <c r="F422" s="19">
        <f t="shared" si="26"/>
        <v>63</v>
      </c>
      <c r="G422" s="19">
        <f t="shared" si="27"/>
        <v>0</v>
      </c>
      <c r="H422" s="85">
        <f t="shared" si="24"/>
        <v>0</v>
      </c>
    </row>
    <row r="423" spans="1:8">
      <c r="A423" s="84">
        <v>640</v>
      </c>
      <c r="B423" s="17">
        <v>10</v>
      </c>
      <c r="C423" s="17" t="s">
        <v>438</v>
      </c>
      <c r="D423" s="19">
        <v>3370.8098516765403</v>
      </c>
      <c r="E423" s="19">
        <f t="shared" si="25"/>
        <v>1358768.2882850966</v>
      </c>
      <c r="F423" s="19">
        <f t="shared" si="26"/>
        <v>64</v>
      </c>
      <c r="G423" s="19">
        <f t="shared" si="27"/>
        <v>1</v>
      </c>
      <c r="H423" s="85">
        <f t="shared" si="24"/>
        <v>3370.8098516765403</v>
      </c>
    </row>
    <row r="424" spans="1:8">
      <c r="A424" s="84">
        <v>640</v>
      </c>
      <c r="B424" s="17">
        <v>11</v>
      </c>
      <c r="C424" s="17" t="s">
        <v>439</v>
      </c>
      <c r="D424" s="19">
        <v>4669.5400631155426</v>
      </c>
      <c r="E424" s="19">
        <f t="shared" si="25"/>
        <v>1363437.8283482122</v>
      </c>
      <c r="F424" s="19">
        <f t="shared" si="26"/>
        <v>64</v>
      </c>
      <c r="G424" s="19">
        <f t="shared" si="27"/>
        <v>0</v>
      </c>
      <c r="H424" s="85">
        <f t="shared" si="24"/>
        <v>0</v>
      </c>
    </row>
    <row r="425" spans="1:8">
      <c r="A425" s="84">
        <v>640</v>
      </c>
      <c r="B425" s="17">
        <v>12</v>
      </c>
      <c r="C425" s="17" t="s">
        <v>440</v>
      </c>
      <c r="D425" s="19">
        <v>1448.7591897465945</v>
      </c>
      <c r="E425" s="19">
        <f t="shared" si="25"/>
        <v>1364886.5875379588</v>
      </c>
      <c r="F425" s="19">
        <f t="shared" si="26"/>
        <v>64</v>
      </c>
      <c r="G425" s="19">
        <f t="shared" si="27"/>
        <v>0</v>
      </c>
      <c r="H425" s="85">
        <f t="shared" si="24"/>
        <v>0</v>
      </c>
    </row>
    <row r="426" spans="1:8">
      <c r="A426" s="84">
        <v>640</v>
      </c>
      <c r="B426" s="17">
        <v>13</v>
      </c>
      <c r="C426" s="17" t="s">
        <v>441</v>
      </c>
      <c r="D426" s="19">
        <v>4055.9263387350929</v>
      </c>
      <c r="E426" s="19">
        <f t="shared" si="25"/>
        <v>1368942.5138766938</v>
      </c>
      <c r="F426" s="19">
        <f t="shared" si="26"/>
        <v>64</v>
      </c>
      <c r="G426" s="19">
        <f t="shared" si="27"/>
        <v>0</v>
      </c>
      <c r="H426" s="85">
        <f t="shared" si="24"/>
        <v>0</v>
      </c>
    </row>
    <row r="427" spans="1:8">
      <c r="A427" s="84">
        <v>640</v>
      </c>
      <c r="B427" s="17">
        <v>14</v>
      </c>
      <c r="C427" s="17" t="s">
        <v>442</v>
      </c>
      <c r="D427" s="19">
        <v>6733.9294265852886</v>
      </c>
      <c r="E427" s="19">
        <f t="shared" si="25"/>
        <v>1375676.4433032791</v>
      </c>
      <c r="F427" s="19">
        <f t="shared" si="26"/>
        <v>64</v>
      </c>
      <c r="G427" s="19">
        <f t="shared" si="27"/>
        <v>0</v>
      </c>
      <c r="H427" s="85">
        <f t="shared" si="24"/>
        <v>0</v>
      </c>
    </row>
    <row r="428" spans="1:8">
      <c r="A428" s="84">
        <v>640</v>
      </c>
      <c r="B428" s="17">
        <v>15</v>
      </c>
      <c r="C428" s="17" t="s">
        <v>443</v>
      </c>
      <c r="D428" s="19">
        <v>1419.9677367457775</v>
      </c>
      <c r="E428" s="19">
        <f t="shared" si="25"/>
        <v>1377096.4110400248</v>
      </c>
      <c r="F428" s="19">
        <f t="shared" si="26"/>
        <v>64</v>
      </c>
      <c r="G428" s="19">
        <f t="shared" si="27"/>
        <v>0</v>
      </c>
      <c r="H428" s="85">
        <f t="shared" si="24"/>
        <v>0</v>
      </c>
    </row>
    <row r="429" spans="1:8">
      <c r="A429" s="84">
        <v>640</v>
      </c>
      <c r="B429" s="17">
        <v>16</v>
      </c>
      <c r="C429" s="17" t="s">
        <v>444</v>
      </c>
      <c r="D429" s="19">
        <v>4727.2800492562183</v>
      </c>
      <c r="E429" s="19">
        <f t="shared" si="25"/>
        <v>1381823.6910892811</v>
      </c>
      <c r="F429" s="19">
        <f t="shared" si="26"/>
        <v>65</v>
      </c>
      <c r="G429" s="19">
        <f t="shared" si="27"/>
        <v>1</v>
      </c>
      <c r="H429" s="85">
        <f t="shared" si="24"/>
        <v>4727.2800492562183</v>
      </c>
    </row>
    <row r="430" spans="1:8">
      <c r="A430" s="84">
        <v>640</v>
      </c>
      <c r="B430" s="17">
        <v>17</v>
      </c>
      <c r="C430" s="17" t="s">
        <v>445</v>
      </c>
      <c r="D430" s="19">
        <v>5808.3376315042988</v>
      </c>
      <c r="E430" s="19">
        <f t="shared" si="25"/>
        <v>1387632.0287207854</v>
      </c>
      <c r="F430" s="19">
        <f t="shared" si="26"/>
        <v>65</v>
      </c>
      <c r="G430" s="19">
        <f t="shared" si="27"/>
        <v>0</v>
      </c>
      <c r="H430" s="85">
        <f t="shared" si="24"/>
        <v>0</v>
      </c>
    </row>
    <row r="431" spans="1:8">
      <c r="A431" s="84">
        <v>640</v>
      </c>
      <c r="B431" s="17">
        <v>18</v>
      </c>
      <c r="C431" s="17" t="s">
        <v>446</v>
      </c>
      <c r="D431" s="19">
        <v>1198.5944832167718</v>
      </c>
      <c r="E431" s="19">
        <f t="shared" si="25"/>
        <v>1388830.6232040022</v>
      </c>
      <c r="F431" s="19">
        <f t="shared" si="26"/>
        <v>65</v>
      </c>
      <c r="G431" s="19">
        <f t="shared" si="27"/>
        <v>0</v>
      </c>
      <c r="H431" s="85">
        <f t="shared" si="24"/>
        <v>0</v>
      </c>
    </row>
    <row r="432" spans="1:8">
      <c r="A432" s="84">
        <v>640</v>
      </c>
      <c r="B432" s="17">
        <v>19</v>
      </c>
      <c r="C432" s="17" t="s">
        <v>447</v>
      </c>
      <c r="D432" s="19">
        <v>5642.4940177735043</v>
      </c>
      <c r="E432" s="19">
        <f t="shared" si="25"/>
        <v>1394473.1172217757</v>
      </c>
      <c r="F432" s="19">
        <f t="shared" si="26"/>
        <v>65</v>
      </c>
      <c r="G432" s="19">
        <f t="shared" si="27"/>
        <v>0</v>
      </c>
      <c r="H432" s="85">
        <f t="shared" si="24"/>
        <v>0</v>
      </c>
    </row>
    <row r="433" spans="1:8">
      <c r="A433" s="84">
        <v>640</v>
      </c>
      <c r="B433" s="17">
        <v>20</v>
      </c>
      <c r="C433" s="17" t="s">
        <v>448</v>
      </c>
      <c r="D433" s="19">
        <v>5896.1665490981513</v>
      </c>
      <c r="E433" s="19">
        <f t="shared" si="25"/>
        <v>1400369.2837708739</v>
      </c>
      <c r="F433" s="19">
        <f t="shared" si="26"/>
        <v>66</v>
      </c>
      <c r="G433" s="19">
        <f t="shared" si="27"/>
        <v>1</v>
      </c>
      <c r="H433" s="85">
        <f t="shared" si="24"/>
        <v>5896.1665490981513</v>
      </c>
    </row>
    <row r="434" spans="1:8">
      <c r="A434" s="84">
        <v>640</v>
      </c>
      <c r="B434" s="17">
        <v>21</v>
      </c>
      <c r="C434" s="17" t="s">
        <v>449</v>
      </c>
      <c r="D434" s="19">
        <v>3435.1235748685299</v>
      </c>
      <c r="E434" s="19">
        <f t="shared" si="25"/>
        <v>1403804.4073457425</v>
      </c>
      <c r="F434" s="19">
        <f t="shared" si="26"/>
        <v>66</v>
      </c>
      <c r="G434" s="19">
        <f t="shared" si="27"/>
        <v>0</v>
      </c>
      <c r="H434" s="85">
        <f t="shared" si="24"/>
        <v>0</v>
      </c>
    </row>
    <row r="435" spans="1:8">
      <c r="A435" s="84">
        <v>640</v>
      </c>
      <c r="B435" s="17">
        <v>22</v>
      </c>
      <c r="C435" s="17" t="s">
        <v>450</v>
      </c>
      <c r="D435" s="19">
        <v>4418.5469462579294</v>
      </c>
      <c r="E435" s="19">
        <f t="shared" si="25"/>
        <v>1408222.9542920003</v>
      </c>
      <c r="F435" s="19">
        <f t="shared" si="26"/>
        <v>66</v>
      </c>
      <c r="G435" s="19">
        <f t="shared" si="27"/>
        <v>0</v>
      </c>
      <c r="H435" s="85">
        <f t="shared" si="24"/>
        <v>0</v>
      </c>
    </row>
    <row r="436" spans="1:8">
      <c r="A436" s="84">
        <v>640</v>
      </c>
      <c r="B436" s="17">
        <v>23</v>
      </c>
      <c r="C436" s="17" t="s">
        <v>451</v>
      </c>
      <c r="D436" s="19">
        <v>1958.8594716227212</v>
      </c>
      <c r="E436" s="19">
        <f t="shared" si="25"/>
        <v>1410181.8137636229</v>
      </c>
      <c r="F436" s="19">
        <f t="shared" si="26"/>
        <v>66</v>
      </c>
      <c r="G436" s="19">
        <f t="shared" si="27"/>
        <v>0</v>
      </c>
      <c r="H436" s="85">
        <f t="shared" si="24"/>
        <v>0</v>
      </c>
    </row>
    <row r="437" spans="1:8">
      <c r="A437" s="84">
        <v>640</v>
      </c>
      <c r="B437" s="17">
        <v>24</v>
      </c>
      <c r="C437" s="17" t="s">
        <v>452</v>
      </c>
      <c r="D437" s="19">
        <v>1409.2985419312208</v>
      </c>
      <c r="E437" s="19">
        <f t="shared" si="25"/>
        <v>1411591.1123055541</v>
      </c>
      <c r="F437" s="19">
        <f t="shared" si="26"/>
        <v>66</v>
      </c>
      <c r="G437" s="19">
        <f t="shared" si="27"/>
        <v>0</v>
      </c>
      <c r="H437" s="85">
        <f t="shared" si="24"/>
        <v>0</v>
      </c>
    </row>
    <row r="438" spans="1:8">
      <c r="A438" s="84">
        <v>640</v>
      </c>
      <c r="B438" s="17">
        <v>25</v>
      </c>
      <c r="C438" s="17" t="s">
        <v>453</v>
      </c>
      <c r="D438" s="19">
        <v>4704.4803502537798</v>
      </c>
      <c r="E438" s="19">
        <f t="shared" si="25"/>
        <v>1416295.592655808</v>
      </c>
      <c r="F438" s="19">
        <f t="shared" si="26"/>
        <v>66</v>
      </c>
      <c r="G438" s="19">
        <f t="shared" si="27"/>
        <v>0</v>
      </c>
      <c r="H438" s="85">
        <f t="shared" si="24"/>
        <v>0</v>
      </c>
    </row>
    <row r="439" spans="1:8">
      <c r="A439" s="84">
        <v>640</v>
      </c>
      <c r="B439" s="17">
        <v>26</v>
      </c>
      <c r="C439" s="17" t="s">
        <v>454</v>
      </c>
      <c r="D439" s="19">
        <v>2393.7128834962205</v>
      </c>
      <c r="E439" s="19">
        <f t="shared" si="25"/>
        <v>1418689.3055393042</v>
      </c>
      <c r="F439" s="19">
        <f t="shared" si="26"/>
        <v>66</v>
      </c>
      <c r="G439" s="19">
        <f t="shared" si="27"/>
        <v>0</v>
      </c>
      <c r="H439" s="85">
        <f t="shared" si="24"/>
        <v>0</v>
      </c>
    </row>
    <row r="440" spans="1:8">
      <c r="A440" s="84">
        <v>640</v>
      </c>
      <c r="B440" s="17">
        <v>27</v>
      </c>
      <c r="C440" s="17" t="s">
        <v>455</v>
      </c>
      <c r="D440" s="19">
        <v>3312.2957196469447</v>
      </c>
      <c r="E440" s="19">
        <f t="shared" si="25"/>
        <v>1422001.601258951</v>
      </c>
      <c r="F440" s="19">
        <f t="shared" si="26"/>
        <v>67</v>
      </c>
      <c r="G440" s="19">
        <f t="shared" si="27"/>
        <v>1</v>
      </c>
      <c r="H440" s="85">
        <f t="shared" si="24"/>
        <v>3312.2957196469447</v>
      </c>
    </row>
    <row r="441" spans="1:8">
      <c r="A441" s="84">
        <v>640</v>
      </c>
      <c r="B441" s="17">
        <v>28</v>
      </c>
      <c r="C441" s="17" t="s">
        <v>456</v>
      </c>
      <c r="D441" s="19">
        <v>3603.7160305772768</v>
      </c>
      <c r="E441" s="19">
        <f t="shared" si="25"/>
        <v>1425605.3172895282</v>
      </c>
      <c r="F441" s="19">
        <f t="shared" si="26"/>
        <v>67</v>
      </c>
      <c r="G441" s="19">
        <f t="shared" si="27"/>
        <v>0</v>
      </c>
      <c r="H441" s="85">
        <f t="shared" si="24"/>
        <v>0</v>
      </c>
    </row>
    <row r="442" spans="1:8">
      <c r="A442" s="84">
        <v>640</v>
      </c>
      <c r="B442" s="17">
        <v>29</v>
      </c>
      <c r="C442" s="17" t="s">
        <v>457</v>
      </c>
      <c r="D442" s="19">
        <v>1379.8307783304392</v>
      </c>
      <c r="E442" s="19">
        <f t="shared" si="25"/>
        <v>1426985.1480678585</v>
      </c>
      <c r="F442" s="19">
        <f t="shared" si="26"/>
        <v>67</v>
      </c>
      <c r="G442" s="19">
        <f t="shared" si="27"/>
        <v>0</v>
      </c>
      <c r="H442" s="85">
        <f t="shared" si="24"/>
        <v>0</v>
      </c>
    </row>
    <row r="443" spans="1:8">
      <c r="A443" s="84">
        <v>640</v>
      </c>
      <c r="B443" s="17">
        <v>30</v>
      </c>
      <c r="C443" s="17" t="s">
        <v>458</v>
      </c>
      <c r="D443" s="19">
        <v>1709.3817694208251</v>
      </c>
      <c r="E443" s="19">
        <f t="shared" si="25"/>
        <v>1428694.5298372793</v>
      </c>
      <c r="F443" s="19">
        <f t="shared" si="26"/>
        <v>67</v>
      </c>
      <c r="G443" s="19">
        <f t="shared" si="27"/>
        <v>0</v>
      </c>
      <c r="H443" s="85">
        <f t="shared" si="24"/>
        <v>0</v>
      </c>
    </row>
    <row r="444" spans="1:8">
      <c r="A444" s="84">
        <v>640</v>
      </c>
      <c r="B444" s="17">
        <v>31</v>
      </c>
      <c r="C444" s="17" t="s">
        <v>459</v>
      </c>
      <c r="D444" s="19">
        <v>2004.4322562465286</v>
      </c>
      <c r="E444" s="19">
        <f t="shared" si="25"/>
        <v>1430698.9620935258</v>
      </c>
      <c r="F444" s="19">
        <f t="shared" si="26"/>
        <v>67</v>
      </c>
      <c r="G444" s="19">
        <f t="shared" si="27"/>
        <v>0</v>
      </c>
      <c r="H444" s="85">
        <f t="shared" si="24"/>
        <v>0</v>
      </c>
    </row>
    <row r="445" spans="1:8">
      <c r="A445" s="84">
        <v>640</v>
      </c>
      <c r="B445" s="17">
        <v>32</v>
      </c>
      <c r="C445" s="17" t="s">
        <v>460</v>
      </c>
      <c r="D445" s="19">
        <v>1128.7188702166886</v>
      </c>
      <c r="E445" s="19">
        <f t="shared" si="25"/>
        <v>1431827.6809637425</v>
      </c>
      <c r="F445" s="19">
        <f t="shared" si="26"/>
        <v>67</v>
      </c>
      <c r="G445" s="19">
        <f t="shared" si="27"/>
        <v>0</v>
      </c>
      <c r="H445" s="85">
        <f t="shared" si="24"/>
        <v>0</v>
      </c>
    </row>
    <row r="446" spans="1:8">
      <c r="A446" s="84">
        <v>640</v>
      </c>
      <c r="B446" s="17">
        <v>33</v>
      </c>
      <c r="C446" s="17" t="s">
        <v>461</v>
      </c>
      <c r="D446" s="19">
        <v>2500.2731802151925</v>
      </c>
      <c r="E446" s="19">
        <f t="shared" si="25"/>
        <v>1434327.9541439577</v>
      </c>
      <c r="F446" s="19">
        <f t="shared" si="26"/>
        <v>67</v>
      </c>
      <c r="G446" s="19">
        <f t="shared" si="27"/>
        <v>0</v>
      </c>
      <c r="H446" s="85">
        <f t="shared" si="24"/>
        <v>0</v>
      </c>
    </row>
    <row r="447" spans="1:8">
      <c r="A447" s="84">
        <v>640</v>
      </c>
      <c r="B447" s="17">
        <v>34</v>
      </c>
      <c r="C447" s="17" t="s">
        <v>462</v>
      </c>
      <c r="D447" s="19">
        <v>2989.5664584331057</v>
      </c>
      <c r="E447" s="19">
        <f t="shared" si="25"/>
        <v>1437317.5206023909</v>
      </c>
      <c r="F447" s="19">
        <f t="shared" si="26"/>
        <v>67</v>
      </c>
      <c r="G447" s="19">
        <f t="shared" si="27"/>
        <v>0</v>
      </c>
      <c r="H447" s="85">
        <f t="shared" si="24"/>
        <v>0</v>
      </c>
    </row>
    <row r="448" spans="1:8">
      <c r="A448" s="84">
        <v>640</v>
      </c>
      <c r="B448" s="17">
        <v>35</v>
      </c>
      <c r="C448" s="17" t="s">
        <v>463</v>
      </c>
      <c r="D448" s="19">
        <v>3874.2422287490563</v>
      </c>
      <c r="E448" s="19">
        <f t="shared" si="25"/>
        <v>1441191.7628311398</v>
      </c>
      <c r="F448" s="19">
        <f t="shared" si="26"/>
        <v>67</v>
      </c>
      <c r="G448" s="19">
        <f t="shared" si="27"/>
        <v>0</v>
      </c>
      <c r="H448" s="85">
        <f t="shared" si="24"/>
        <v>0</v>
      </c>
    </row>
    <row r="449" spans="1:8">
      <c r="A449" s="84">
        <v>640</v>
      </c>
      <c r="B449" s="17">
        <v>36</v>
      </c>
      <c r="C449" s="17" t="s">
        <v>464</v>
      </c>
      <c r="D449" s="19">
        <v>2589.7222442485545</v>
      </c>
      <c r="E449" s="19">
        <f t="shared" si="25"/>
        <v>1443781.4850753883</v>
      </c>
      <c r="F449" s="19">
        <f t="shared" si="26"/>
        <v>68</v>
      </c>
      <c r="G449" s="19">
        <f t="shared" si="27"/>
        <v>1</v>
      </c>
      <c r="H449" s="85">
        <f t="shared" si="24"/>
        <v>2589.7222442485545</v>
      </c>
    </row>
    <row r="450" spans="1:8">
      <c r="A450" s="84">
        <v>640</v>
      </c>
      <c r="B450" s="17">
        <v>37</v>
      </c>
      <c r="C450" s="17" t="s">
        <v>465</v>
      </c>
      <c r="D450" s="19">
        <v>2377.8375569055765</v>
      </c>
      <c r="E450" s="19">
        <f t="shared" si="25"/>
        <v>1446159.3226322939</v>
      </c>
      <c r="F450" s="19">
        <f t="shared" si="26"/>
        <v>68</v>
      </c>
      <c r="G450" s="19">
        <f t="shared" si="27"/>
        <v>0</v>
      </c>
      <c r="H450" s="85">
        <f t="shared" si="24"/>
        <v>0</v>
      </c>
    </row>
    <row r="451" spans="1:8">
      <c r="A451" s="84">
        <v>640</v>
      </c>
      <c r="B451" s="17">
        <v>38</v>
      </c>
      <c r="C451" s="17" t="s">
        <v>466</v>
      </c>
      <c r="D451" s="19">
        <v>2168.9943168648833</v>
      </c>
      <c r="E451" s="19">
        <f t="shared" si="25"/>
        <v>1448328.3169491589</v>
      </c>
      <c r="F451" s="19">
        <f t="shared" si="26"/>
        <v>68</v>
      </c>
      <c r="G451" s="19">
        <f t="shared" si="27"/>
        <v>0</v>
      </c>
      <c r="H451" s="85">
        <f t="shared" si="24"/>
        <v>0</v>
      </c>
    </row>
    <row r="452" spans="1:8">
      <c r="A452" s="84">
        <v>640</v>
      </c>
      <c r="B452" s="17">
        <v>39</v>
      </c>
      <c r="C452" s="17" t="s">
        <v>467</v>
      </c>
      <c r="D452" s="19">
        <v>1977.43716598845</v>
      </c>
      <c r="E452" s="19">
        <f t="shared" si="25"/>
        <v>1450305.7541151473</v>
      </c>
      <c r="F452" s="19">
        <f t="shared" si="26"/>
        <v>68</v>
      </c>
      <c r="G452" s="19">
        <f t="shared" si="27"/>
        <v>0</v>
      </c>
      <c r="H452" s="85">
        <f t="shared" si="24"/>
        <v>0</v>
      </c>
    </row>
    <row r="453" spans="1:8">
      <c r="A453" s="84">
        <v>640</v>
      </c>
      <c r="B453" s="17">
        <v>40</v>
      </c>
      <c r="C453" s="17" t="s">
        <v>468</v>
      </c>
      <c r="D453" s="19">
        <v>2316.9470303747821</v>
      </c>
      <c r="E453" s="19">
        <f t="shared" si="25"/>
        <v>1452622.7011455221</v>
      </c>
      <c r="F453" s="19">
        <f t="shared" si="26"/>
        <v>68</v>
      </c>
      <c r="G453" s="19">
        <f t="shared" si="27"/>
        <v>0</v>
      </c>
      <c r="H453" s="85">
        <f t="shared" si="24"/>
        <v>0</v>
      </c>
    </row>
    <row r="454" spans="1:8">
      <c r="A454" s="84">
        <v>640</v>
      </c>
      <c r="B454" s="17">
        <v>1</v>
      </c>
      <c r="C454" s="17" t="s">
        <v>469</v>
      </c>
      <c r="D454" s="19">
        <v>2503.1433024188286</v>
      </c>
      <c r="E454" s="19">
        <f t="shared" si="25"/>
        <v>1455125.8444479408</v>
      </c>
      <c r="F454" s="19">
        <f t="shared" si="26"/>
        <v>68</v>
      </c>
      <c r="G454" s="19">
        <f t="shared" si="27"/>
        <v>0</v>
      </c>
      <c r="H454" s="85">
        <f t="shared" si="24"/>
        <v>0</v>
      </c>
    </row>
    <row r="455" spans="1:8">
      <c r="A455" s="84">
        <v>640</v>
      </c>
      <c r="B455" s="17">
        <v>2</v>
      </c>
      <c r="C455" s="17" t="s">
        <v>470</v>
      </c>
      <c r="D455" s="19">
        <v>2512.0840031881139</v>
      </c>
      <c r="E455" s="19">
        <f t="shared" si="25"/>
        <v>1457637.928451129</v>
      </c>
      <c r="F455" s="19">
        <f t="shared" si="26"/>
        <v>68</v>
      </c>
      <c r="G455" s="19">
        <f t="shared" si="27"/>
        <v>0</v>
      </c>
      <c r="H455" s="85">
        <f t="shared" si="24"/>
        <v>0</v>
      </c>
    </row>
    <row r="456" spans="1:8">
      <c r="A456" s="84">
        <v>640</v>
      </c>
      <c r="B456" s="17">
        <v>3</v>
      </c>
      <c r="C456" s="17" t="s">
        <v>471</v>
      </c>
      <c r="D456" s="19">
        <v>1255.0540829908939</v>
      </c>
      <c r="E456" s="19">
        <f t="shared" si="25"/>
        <v>1458892.9825341199</v>
      </c>
      <c r="F456" s="19">
        <f t="shared" si="26"/>
        <v>68</v>
      </c>
      <c r="G456" s="19">
        <f t="shared" si="27"/>
        <v>0</v>
      </c>
      <c r="H456" s="85">
        <f t="shared" si="24"/>
        <v>0</v>
      </c>
    </row>
    <row r="457" spans="1:8">
      <c r="A457" s="84">
        <v>640</v>
      </c>
      <c r="B457" s="17">
        <v>4</v>
      </c>
      <c r="C457" s="17" t="s">
        <v>472</v>
      </c>
      <c r="D457" s="19">
        <v>2675.9528577025567</v>
      </c>
      <c r="E457" s="19">
        <f t="shared" si="25"/>
        <v>1461568.9353918224</v>
      </c>
      <c r="F457" s="19">
        <f t="shared" si="26"/>
        <v>68</v>
      </c>
      <c r="G457" s="19">
        <f t="shared" si="27"/>
        <v>0</v>
      </c>
      <c r="H457" s="85">
        <f t="shared" si="24"/>
        <v>0</v>
      </c>
    </row>
    <row r="458" spans="1:8">
      <c r="A458" s="84">
        <v>640</v>
      </c>
      <c r="B458" s="17">
        <v>5</v>
      </c>
      <c r="C458" s="17" t="s">
        <v>473</v>
      </c>
      <c r="D458" s="19">
        <v>4748.4837053865431</v>
      </c>
      <c r="E458" s="19">
        <f t="shared" si="25"/>
        <v>1466317.4190972089</v>
      </c>
      <c r="F458" s="19">
        <f t="shared" si="26"/>
        <v>69</v>
      </c>
      <c r="G458" s="19">
        <f t="shared" si="27"/>
        <v>1</v>
      </c>
      <c r="H458" s="85">
        <f t="shared" si="24"/>
        <v>4748.4837053865431</v>
      </c>
    </row>
    <row r="459" spans="1:8">
      <c r="A459" s="84">
        <v>640</v>
      </c>
      <c r="B459" s="17">
        <v>6</v>
      </c>
      <c r="C459" s="17" t="s">
        <v>474</v>
      </c>
      <c r="D459" s="19">
        <v>1839.2461067419483</v>
      </c>
      <c r="E459" s="19">
        <f t="shared" si="25"/>
        <v>1468156.6652039508</v>
      </c>
      <c r="F459" s="19">
        <f t="shared" si="26"/>
        <v>69</v>
      </c>
      <c r="G459" s="19">
        <f t="shared" si="27"/>
        <v>0</v>
      </c>
      <c r="H459" s="85">
        <f t="shared" si="24"/>
        <v>0</v>
      </c>
    </row>
    <row r="460" spans="1:8">
      <c r="A460" s="84">
        <v>640</v>
      </c>
      <c r="B460" s="17">
        <v>7</v>
      </c>
      <c r="C460" s="17" t="s">
        <v>475</v>
      </c>
      <c r="D460" s="19">
        <v>3391.8604879499603</v>
      </c>
      <c r="E460" s="19">
        <f t="shared" si="25"/>
        <v>1471548.5256919009</v>
      </c>
      <c r="F460" s="19">
        <f t="shared" si="26"/>
        <v>69</v>
      </c>
      <c r="G460" s="19">
        <f t="shared" si="27"/>
        <v>0</v>
      </c>
      <c r="H460" s="85">
        <f t="shared" si="24"/>
        <v>0</v>
      </c>
    </row>
    <row r="461" spans="1:8">
      <c r="A461" s="84">
        <v>640</v>
      </c>
      <c r="B461" s="17">
        <v>8</v>
      </c>
      <c r="C461" s="17" t="s">
        <v>476</v>
      </c>
      <c r="D461" s="19">
        <v>1502.7868495866276</v>
      </c>
      <c r="E461" s="19">
        <f t="shared" si="25"/>
        <v>1473051.3125414874</v>
      </c>
      <c r="F461" s="19">
        <f t="shared" si="26"/>
        <v>69</v>
      </c>
      <c r="G461" s="19">
        <f t="shared" si="27"/>
        <v>0</v>
      </c>
      <c r="H461" s="85">
        <f t="shared" si="24"/>
        <v>0</v>
      </c>
    </row>
    <row r="462" spans="1:8">
      <c r="A462" s="84">
        <v>640</v>
      </c>
      <c r="B462" s="17">
        <v>9</v>
      </c>
      <c r="C462" s="17" t="s">
        <v>477</v>
      </c>
      <c r="D462" s="19">
        <v>2573.0971701765607</v>
      </c>
      <c r="E462" s="19">
        <f t="shared" si="25"/>
        <v>1475624.4097116638</v>
      </c>
      <c r="F462" s="19">
        <f t="shared" si="26"/>
        <v>69</v>
      </c>
      <c r="G462" s="19">
        <f t="shared" si="27"/>
        <v>0</v>
      </c>
      <c r="H462" s="85">
        <f t="shared" ref="H462:H525" si="28">IF(G462=0,0,D462)</f>
        <v>0</v>
      </c>
    </row>
    <row r="463" spans="1:8">
      <c r="A463" s="84">
        <v>640</v>
      </c>
      <c r="B463" s="17">
        <v>10</v>
      </c>
      <c r="C463" s="17" t="s">
        <v>478</v>
      </c>
      <c r="D463" s="19">
        <v>3333.5912169475441</v>
      </c>
      <c r="E463" s="19">
        <f t="shared" ref="E463:E526" si="29">+E462+D463</f>
        <v>1478958.0009286115</v>
      </c>
      <c r="F463" s="19">
        <f t="shared" ref="F463:F526" si="30">INT((E463/$D$6))</f>
        <v>69</v>
      </c>
      <c r="G463" s="19">
        <f t="shared" ref="G463:G526" si="31">+F463-F462</f>
        <v>0</v>
      </c>
      <c r="H463" s="85">
        <f t="shared" si="28"/>
        <v>0</v>
      </c>
    </row>
    <row r="464" spans="1:8">
      <c r="A464" s="84">
        <v>640</v>
      </c>
      <c r="B464" s="17">
        <v>11</v>
      </c>
      <c r="C464" s="17" t="s">
        <v>479</v>
      </c>
      <c r="D464" s="19">
        <v>4841.3434693656627</v>
      </c>
      <c r="E464" s="19">
        <f t="shared" si="29"/>
        <v>1483799.3443979772</v>
      </c>
      <c r="F464" s="19">
        <f t="shared" si="30"/>
        <v>69</v>
      </c>
      <c r="G464" s="19">
        <f t="shared" si="31"/>
        <v>0</v>
      </c>
      <c r="H464" s="85">
        <f t="shared" si="28"/>
        <v>0</v>
      </c>
    </row>
    <row r="465" spans="1:8">
      <c r="A465" s="84">
        <v>640</v>
      </c>
      <c r="B465" s="17">
        <v>12</v>
      </c>
      <c r="C465" s="17" t="s">
        <v>480</v>
      </c>
      <c r="D465" s="19">
        <v>1338.9207587499689</v>
      </c>
      <c r="E465" s="19">
        <f t="shared" si="29"/>
        <v>1485138.2651567273</v>
      </c>
      <c r="F465" s="19">
        <f t="shared" si="30"/>
        <v>70</v>
      </c>
      <c r="G465" s="19">
        <f t="shared" si="31"/>
        <v>1</v>
      </c>
      <c r="H465" s="85">
        <f t="shared" si="28"/>
        <v>1338.9207587499689</v>
      </c>
    </row>
    <row r="466" spans="1:8">
      <c r="A466" s="84">
        <v>640</v>
      </c>
      <c r="B466" s="17">
        <v>13</v>
      </c>
      <c r="C466" s="17" t="s">
        <v>481</v>
      </c>
      <c r="D466" s="19">
        <v>4335.4586396377035</v>
      </c>
      <c r="E466" s="19">
        <f t="shared" si="29"/>
        <v>1489473.7237963651</v>
      </c>
      <c r="F466" s="19">
        <f t="shared" si="30"/>
        <v>70</v>
      </c>
      <c r="G466" s="19">
        <f t="shared" si="31"/>
        <v>0</v>
      </c>
      <c r="H466" s="85">
        <f t="shared" si="28"/>
        <v>0</v>
      </c>
    </row>
    <row r="467" spans="1:8">
      <c r="A467" s="84">
        <v>640</v>
      </c>
      <c r="B467" s="17">
        <v>14</v>
      </c>
      <c r="C467" s="17" t="s">
        <v>482</v>
      </c>
      <c r="D467" s="19">
        <v>6741.4438412828213</v>
      </c>
      <c r="E467" s="19">
        <f t="shared" si="29"/>
        <v>1496215.1676376478</v>
      </c>
      <c r="F467" s="19">
        <f t="shared" si="30"/>
        <v>70</v>
      </c>
      <c r="G467" s="19">
        <f t="shared" si="31"/>
        <v>0</v>
      </c>
      <c r="H467" s="85">
        <f t="shared" si="28"/>
        <v>0</v>
      </c>
    </row>
    <row r="468" spans="1:8">
      <c r="A468" s="84">
        <v>640</v>
      </c>
      <c r="B468" s="17">
        <v>15</v>
      </c>
      <c r="C468" s="17" t="s">
        <v>483</v>
      </c>
      <c r="D468" s="19">
        <v>1393.4442510923311</v>
      </c>
      <c r="E468" s="19">
        <f t="shared" si="29"/>
        <v>1497608.6118887402</v>
      </c>
      <c r="F468" s="19">
        <f t="shared" si="30"/>
        <v>70</v>
      </c>
      <c r="G468" s="19">
        <f t="shared" si="31"/>
        <v>0</v>
      </c>
      <c r="H468" s="85">
        <f t="shared" si="28"/>
        <v>0</v>
      </c>
    </row>
    <row r="469" spans="1:8">
      <c r="A469" s="84">
        <v>640</v>
      </c>
      <c r="B469" s="17">
        <v>16</v>
      </c>
      <c r="C469" s="17" t="s">
        <v>484</v>
      </c>
      <c r="D469" s="19">
        <v>4828.9525792440945</v>
      </c>
      <c r="E469" s="19">
        <f t="shared" si="29"/>
        <v>1502437.5644679843</v>
      </c>
      <c r="F469" s="19">
        <f t="shared" si="30"/>
        <v>70</v>
      </c>
      <c r="G469" s="19">
        <f t="shared" si="31"/>
        <v>0</v>
      </c>
      <c r="H469" s="85">
        <f t="shared" si="28"/>
        <v>0</v>
      </c>
    </row>
    <row r="470" spans="1:8">
      <c r="A470" s="84">
        <v>640</v>
      </c>
      <c r="B470" s="17">
        <v>17</v>
      </c>
      <c r="C470" s="17" t="s">
        <v>485</v>
      </c>
      <c r="D470" s="19">
        <v>5652.5606821571109</v>
      </c>
      <c r="E470" s="19">
        <f t="shared" si="29"/>
        <v>1508090.1251501413</v>
      </c>
      <c r="F470" s="19">
        <f t="shared" si="30"/>
        <v>71</v>
      </c>
      <c r="G470" s="19">
        <f t="shared" si="31"/>
        <v>1</v>
      </c>
      <c r="H470" s="85">
        <f t="shared" si="28"/>
        <v>5652.5606821571109</v>
      </c>
    </row>
    <row r="471" spans="1:8">
      <c r="A471" s="84">
        <v>640</v>
      </c>
      <c r="B471" s="17">
        <v>18</v>
      </c>
      <c r="C471" s="17" t="s">
        <v>486</v>
      </c>
      <c r="D471" s="19">
        <v>1156.7250108552767</v>
      </c>
      <c r="E471" s="19">
        <f t="shared" si="29"/>
        <v>1509246.8501609967</v>
      </c>
      <c r="F471" s="19">
        <f t="shared" si="30"/>
        <v>71</v>
      </c>
      <c r="G471" s="19">
        <f t="shared" si="31"/>
        <v>0</v>
      </c>
      <c r="H471" s="85">
        <f t="shared" si="28"/>
        <v>0</v>
      </c>
    </row>
    <row r="472" spans="1:8">
      <c r="A472" s="84">
        <v>640</v>
      </c>
      <c r="B472" s="17">
        <v>19</v>
      </c>
      <c r="C472" s="17" t="s">
        <v>487</v>
      </c>
      <c r="D472" s="19">
        <v>6113.6916714192239</v>
      </c>
      <c r="E472" s="19">
        <f t="shared" si="29"/>
        <v>1515360.5418324159</v>
      </c>
      <c r="F472" s="19">
        <f t="shared" si="30"/>
        <v>71</v>
      </c>
      <c r="G472" s="19">
        <f t="shared" si="31"/>
        <v>0</v>
      </c>
      <c r="H472" s="85">
        <f t="shared" si="28"/>
        <v>0</v>
      </c>
    </row>
    <row r="473" spans="1:8">
      <c r="A473" s="84">
        <v>640</v>
      </c>
      <c r="B473" s="17">
        <v>20</v>
      </c>
      <c r="C473" s="17" t="s">
        <v>488</v>
      </c>
      <c r="D473" s="19">
        <v>5762.6219391751938</v>
      </c>
      <c r="E473" s="19">
        <f t="shared" si="29"/>
        <v>1521123.1637715911</v>
      </c>
      <c r="F473" s="19">
        <f t="shared" si="30"/>
        <v>71</v>
      </c>
      <c r="G473" s="19">
        <f t="shared" si="31"/>
        <v>0</v>
      </c>
      <c r="H473" s="85">
        <f t="shared" si="28"/>
        <v>0</v>
      </c>
    </row>
    <row r="474" spans="1:8">
      <c r="A474" s="84">
        <v>640</v>
      </c>
      <c r="B474" s="17">
        <v>21</v>
      </c>
      <c r="C474" s="17" t="s">
        <v>489</v>
      </c>
      <c r="D474" s="19">
        <v>3374.0291027089188</v>
      </c>
      <c r="E474" s="19">
        <f t="shared" si="29"/>
        <v>1524497.1928743001</v>
      </c>
      <c r="F474" s="19">
        <f t="shared" si="30"/>
        <v>71</v>
      </c>
      <c r="G474" s="19">
        <f t="shared" si="31"/>
        <v>0</v>
      </c>
      <c r="H474" s="85">
        <f t="shared" si="28"/>
        <v>0</v>
      </c>
    </row>
    <row r="475" spans="1:8">
      <c r="A475" s="84">
        <v>640</v>
      </c>
      <c r="B475" s="17">
        <v>22</v>
      </c>
      <c r="C475" s="17" t="s">
        <v>490</v>
      </c>
      <c r="D475" s="19">
        <v>4300.5265193532414</v>
      </c>
      <c r="E475" s="19">
        <f t="shared" si="29"/>
        <v>1528797.7193936533</v>
      </c>
      <c r="F475" s="19">
        <f t="shared" si="30"/>
        <v>72</v>
      </c>
      <c r="G475" s="19">
        <f t="shared" si="31"/>
        <v>1</v>
      </c>
      <c r="H475" s="85">
        <f t="shared" si="28"/>
        <v>4300.5265193532414</v>
      </c>
    </row>
    <row r="476" spans="1:8">
      <c r="A476" s="84">
        <v>640</v>
      </c>
      <c r="B476" s="17">
        <v>23</v>
      </c>
      <c r="C476" s="17" t="s">
        <v>491</v>
      </c>
      <c r="D476" s="19">
        <v>1896.4807928617506</v>
      </c>
      <c r="E476" s="19">
        <f t="shared" si="29"/>
        <v>1530694.200186515</v>
      </c>
      <c r="F476" s="19">
        <f t="shared" si="30"/>
        <v>72</v>
      </c>
      <c r="G476" s="19">
        <f t="shared" si="31"/>
        <v>0</v>
      </c>
      <c r="H476" s="85">
        <f t="shared" si="28"/>
        <v>0</v>
      </c>
    </row>
    <row r="477" spans="1:8">
      <c r="A477" s="84">
        <v>640</v>
      </c>
      <c r="B477" s="17">
        <v>24</v>
      </c>
      <c r="C477" s="17" t="s">
        <v>492</v>
      </c>
      <c r="D477" s="19">
        <v>1402.9326649613463</v>
      </c>
      <c r="E477" s="19">
        <f t="shared" si="29"/>
        <v>1532097.1328514763</v>
      </c>
      <c r="F477" s="19">
        <f t="shared" si="30"/>
        <v>72</v>
      </c>
      <c r="G477" s="19">
        <f t="shared" si="31"/>
        <v>0</v>
      </c>
      <c r="H477" s="85">
        <f t="shared" si="28"/>
        <v>0</v>
      </c>
    </row>
    <row r="478" spans="1:8">
      <c r="A478" s="84">
        <v>640</v>
      </c>
      <c r="B478" s="17">
        <v>25</v>
      </c>
      <c r="C478" s="17" t="s">
        <v>493</v>
      </c>
      <c r="D478" s="19">
        <v>4592.803165034853</v>
      </c>
      <c r="E478" s="19">
        <f t="shared" si="29"/>
        <v>1536689.9360165112</v>
      </c>
      <c r="F478" s="19">
        <f t="shared" si="30"/>
        <v>72</v>
      </c>
      <c r="G478" s="19">
        <f t="shared" si="31"/>
        <v>0</v>
      </c>
      <c r="H478" s="85">
        <f t="shared" si="28"/>
        <v>0</v>
      </c>
    </row>
    <row r="479" spans="1:8">
      <c r="A479" s="84">
        <v>640</v>
      </c>
      <c r="B479" s="17">
        <v>26</v>
      </c>
      <c r="C479" s="17" t="s">
        <v>494</v>
      </c>
      <c r="D479" s="19">
        <v>2343.358608157866</v>
      </c>
      <c r="E479" s="19">
        <f t="shared" si="29"/>
        <v>1539033.294624669</v>
      </c>
      <c r="F479" s="19">
        <f t="shared" si="30"/>
        <v>72</v>
      </c>
      <c r="G479" s="19">
        <f t="shared" si="31"/>
        <v>0</v>
      </c>
      <c r="H479" s="85">
        <f t="shared" si="28"/>
        <v>0</v>
      </c>
    </row>
    <row r="480" spans="1:8">
      <c r="A480" s="84">
        <v>640</v>
      </c>
      <c r="B480" s="17">
        <v>27</v>
      </c>
      <c r="C480" s="17" t="s">
        <v>495</v>
      </c>
      <c r="D480" s="19">
        <v>3410.6088262948924</v>
      </c>
      <c r="E480" s="19">
        <f t="shared" si="29"/>
        <v>1542443.903450964</v>
      </c>
      <c r="F480" s="19">
        <f t="shared" si="30"/>
        <v>72</v>
      </c>
      <c r="G480" s="19">
        <f t="shared" si="31"/>
        <v>0</v>
      </c>
      <c r="H480" s="85">
        <f t="shared" si="28"/>
        <v>0</v>
      </c>
    </row>
    <row r="481" spans="1:8">
      <c r="A481" s="84">
        <v>640</v>
      </c>
      <c r="B481" s="17">
        <v>28</v>
      </c>
      <c r="C481" s="17" t="s">
        <v>496</v>
      </c>
      <c r="D481" s="19">
        <v>3350.0244515905565</v>
      </c>
      <c r="E481" s="19">
        <f t="shared" si="29"/>
        <v>1545793.9279025546</v>
      </c>
      <c r="F481" s="19">
        <f t="shared" si="30"/>
        <v>72</v>
      </c>
      <c r="G481" s="19">
        <f t="shared" si="31"/>
        <v>0</v>
      </c>
      <c r="H481" s="85">
        <f t="shared" si="28"/>
        <v>0</v>
      </c>
    </row>
    <row r="482" spans="1:8">
      <c r="A482" s="84">
        <v>640</v>
      </c>
      <c r="B482" s="17">
        <v>29</v>
      </c>
      <c r="C482" s="17" t="s">
        <v>497</v>
      </c>
      <c r="D482" s="19">
        <v>1371.6509760365509</v>
      </c>
      <c r="E482" s="19">
        <f t="shared" si="29"/>
        <v>1547165.5788785911</v>
      </c>
      <c r="F482" s="19">
        <f t="shared" si="30"/>
        <v>72</v>
      </c>
      <c r="G482" s="19">
        <f t="shared" si="31"/>
        <v>0</v>
      </c>
      <c r="H482" s="85">
        <f t="shared" si="28"/>
        <v>0</v>
      </c>
    </row>
    <row r="483" spans="1:8">
      <c r="A483" s="84">
        <v>640</v>
      </c>
      <c r="B483" s="17">
        <v>30</v>
      </c>
      <c r="C483" s="17" t="s">
        <v>498</v>
      </c>
      <c r="D483" s="19">
        <v>1691.294650135585</v>
      </c>
      <c r="E483" s="19">
        <f t="shared" si="29"/>
        <v>1548856.8735287266</v>
      </c>
      <c r="F483" s="19">
        <f t="shared" si="30"/>
        <v>73</v>
      </c>
      <c r="G483" s="19">
        <f t="shared" si="31"/>
        <v>1</v>
      </c>
      <c r="H483" s="85">
        <f t="shared" si="28"/>
        <v>1691.294650135585</v>
      </c>
    </row>
    <row r="484" spans="1:8">
      <c r="A484" s="84">
        <v>640</v>
      </c>
      <c r="B484" s="17">
        <v>31</v>
      </c>
      <c r="C484" s="17" t="s">
        <v>499</v>
      </c>
      <c r="D484" s="19">
        <v>2079.2529307049831</v>
      </c>
      <c r="E484" s="19">
        <f t="shared" si="29"/>
        <v>1550936.1264594316</v>
      </c>
      <c r="F484" s="19">
        <f t="shared" si="30"/>
        <v>73</v>
      </c>
      <c r="G484" s="19">
        <f t="shared" si="31"/>
        <v>0</v>
      </c>
      <c r="H484" s="85">
        <f t="shared" si="28"/>
        <v>0</v>
      </c>
    </row>
    <row r="485" spans="1:8">
      <c r="A485" s="84">
        <v>640</v>
      </c>
      <c r="B485" s="17">
        <v>32</v>
      </c>
      <c r="C485" s="17" t="s">
        <v>500</v>
      </c>
      <c r="D485" s="19">
        <v>1201.6813841164801</v>
      </c>
      <c r="E485" s="19">
        <f t="shared" si="29"/>
        <v>1552137.807843548</v>
      </c>
      <c r="F485" s="19">
        <f t="shared" si="30"/>
        <v>73</v>
      </c>
      <c r="G485" s="19">
        <f t="shared" si="31"/>
        <v>0</v>
      </c>
      <c r="H485" s="85">
        <f t="shared" si="28"/>
        <v>0</v>
      </c>
    </row>
    <row r="486" spans="1:8">
      <c r="A486" s="84">
        <v>640</v>
      </c>
      <c r="B486" s="17">
        <v>33</v>
      </c>
      <c r="C486" s="17" t="s">
        <v>501</v>
      </c>
      <c r="D486" s="19">
        <v>2470.0400995590448</v>
      </c>
      <c r="E486" s="19">
        <f t="shared" si="29"/>
        <v>1554607.8479431071</v>
      </c>
      <c r="F486" s="19">
        <f t="shared" si="30"/>
        <v>73</v>
      </c>
      <c r="G486" s="19">
        <f t="shared" si="31"/>
        <v>0</v>
      </c>
      <c r="H486" s="85">
        <f t="shared" si="28"/>
        <v>0</v>
      </c>
    </row>
    <row r="487" spans="1:8">
      <c r="A487" s="84">
        <v>640</v>
      </c>
      <c r="B487" s="17">
        <v>34</v>
      </c>
      <c r="C487" s="17" t="s">
        <v>502</v>
      </c>
      <c r="D487" s="19">
        <v>2953.492277985481</v>
      </c>
      <c r="E487" s="19">
        <f t="shared" si="29"/>
        <v>1557561.3402210926</v>
      </c>
      <c r="F487" s="19">
        <f t="shared" si="30"/>
        <v>73</v>
      </c>
      <c r="G487" s="19">
        <f t="shared" si="31"/>
        <v>0</v>
      </c>
      <c r="H487" s="85">
        <f t="shared" si="28"/>
        <v>0</v>
      </c>
    </row>
    <row r="488" spans="1:8">
      <c r="A488" s="84">
        <v>640</v>
      </c>
      <c r="B488" s="17">
        <v>35</v>
      </c>
      <c r="C488" s="17" t="s">
        <v>503</v>
      </c>
      <c r="D488" s="19">
        <v>4197.979779484388</v>
      </c>
      <c r="E488" s="19">
        <f t="shared" si="29"/>
        <v>1561759.320000577</v>
      </c>
      <c r="F488" s="19">
        <f t="shared" si="30"/>
        <v>73</v>
      </c>
      <c r="G488" s="19">
        <f t="shared" si="31"/>
        <v>0</v>
      </c>
      <c r="H488" s="85">
        <f t="shared" si="28"/>
        <v>0</v>
      </c>
    </row>
    <row r="489" spans="1:8">
      <c r="A489" s="84">
        <v>640</v>
      </c>
      <c r="B489" s="17">
        <v>36</v>
      </c>
      <c r="C489" s="17" t="s">
        <v>504</v>
      </c>
      <c r="D489" s="19">
        <v>2556.0604304580193</v>
      </c>
      <c r="E489" s="19">
        <f t="shared" si="29"/>
        <v>1564315.3804310351</v>
      </c>
      <c r="F489" s="19">
        <f t="shared" si="30"/>
        <v>73</v>
      </c>
      <c r="G489" s="19">
        <f t="shared" si="31"/>
        <v>0</v>
      </c>
      <c r="H489" s="85">
        <f t="shared" si="28"/>
        <v>0</v>
      </c>
    </row>
    <row r="490" spans="1:8">
      <c r="A490" s="84">
        <v>640</v>
      </c>
      <c r="B490" s="17">
        <v>37</v>
      </c>
      <c r="C490" s="17" t="s">
        <v>505</v>
      </c>
      <c r="D490" s="19">
        <v>2278.2663516350185</v>
      </c>
      <c r="E490" s="19">
        <f t="shared" si="29"/>
        <v>1566593.6467826702</v>
      </c>
      <c r="F490" s="19">
        <f t="shared" si="30"/>
        <v>73</v>
      </c>
      <c r="G490" s="19">
        <f t="shared" si="31"/>
        <v>0</v>
      </c>
      <c r="H490" s="85">
        <f t="shared" si="28"/>
        <v>0</v>
      </c>
    </row>
    <row r="491" spans="1:8">
      <c r="A491" s="84">
        <v>640</v>
      </c>
      <c r="B491" s="17">
        <v>38</v>
      </c>
      <c r="C491" s="17" t="s">
        <v>506</v>
      </c>
      <c r="D491" s="19">
        <v>2048.0624027249146</v>
      </c>
      <c r="E491" s="19">
        <f t="shared" si="29"/>
        <v>1568641.7091853952</v>
      </c>
      <c r="F491" s="19">
        <f t="shared" si="30"/>
        <v>73</v>
      </c>
      <c r="G491" s="19">
        <f t="shared" si="31"/>
        <v>0</v>
      </c>
      <c r="H491" s="85">
        <f t="shared" si="28"/>
        <v>0</v>
      </c>
    </row>
    <row r="492" spans="1:8">
      <c r="A492" s="84">
        <v>640</v>
      </c>
      <c r="B492" s="17">
        <v>39</v>
      </c>
      <c r="C492" s="17" t="s">
        <v>507</v>
      </c>
      <c r="D492" s="19">
        <v>1950.9280813506127</v>
      </c>
      <c r="E492" s="19">
        <f t="shared" si="29"/>
        <v>1570592.6372667458</v>
      </c>
      <c r="F492" s="19">
        <f t="shared" si="30"/>
        <v>74</v>
      </c>
      <c r="G492" s="19">
        <f t="shared" si="31"/>
        <v>1</v>
      </c>
      <c r="H492" s="85">
        <f t="shared" si="28"/>
        <v>1950.9280813506127</v>
      </c>
    </row>
    <row r="493" spans="1:8">
      <c r="A493" s="84">
        <v>640</v>
      </c>
      <c r="B493" s="17">
        <v>40</v>
      </c>
      <c r="C493" s="17" t="s">
        <v>508</v>
      </c>
      <c r="D493" s="19">
        <v>2301.9701493102148</v>
      </c>
      <c r="E493" s="19">
        <f t="shared" si="29"/>
        <v>1572894.6074160561</v>
      </c>
      <c r="F493" s="19">
        <f t="shared" si="30"/>
        <v>74</v>
      </c>
      <c r="G493" s="19">
        <f t="shared" si="31"/>
        <v>0</v>
      </c>
      <c r="H493" s="85">
        <f t="shared" si="28"/>
        <v>0</v>
      </c>
    </row>
    <row r="494" spans="1:8">
      <c r="A494" s="84">
        <v>640</v>
      </c>
      <c r="B494" s="17">
        <v>1</v>
      </c>
      <c r="C494" s="17" t="s">
        <v>509</v>
      </c>
      <c r="D494" s="19">
        <v>2503.1433024188286</v>
      </c>
      <c r="E494" s="19">
        <f t="shared" si="29"/>
        <v>1575397.7507184749</v>
      </c>
      <c r="F494" s="19">
        <f t="shared" si="30"/>
        <v>74</v>
      </c>
      <c r="G494" s="19">
        <f t="shared" si="31"/>
        <v>0</v>
      </c>
      <c r="H494" s="85">
        <f t="shared" si="28"/>
        <v>0</v>
      </c>
    </row>
    <row r="495" spans="1:8">
      <c r="A495" s="84">
        <v>640</v>
      </c>
      <c r="B495" s="17">
        <v>2</v>
      </c>
      <c r="C495" s="17" t="s">
        <v>510</v>
      </c>
      <c r="D495" s="19">
        <v>2512.0840031881139</v>
      </c>
      <c r="E495" s="19">
        <f t="shared" si="29"/>
        <v>1577909.834721663</v>
      </c>
      <c r="F495" s="19">
        <f t="shared" si="30"/>
        <v>74</v>
      </c>
      <c r="G495" s="19">
        <f t="shared" si="31"/>
        <v>0</v>
      </c>
      <c r="H495" s="85">
        <f t="shared" si="28"/>
        <v>0</v>
      </c>
    </row>
    <row r="496" spans="1:8">
      <c r="A496" s="84">
        <v>640</v>
      </c>
      <c r="B496" s="17">
        <v>3</v>
      </c>
      <c r="C496" s="17" t="s">
        <v>511</v>
      </c>
      <c r="D496" s="19">
        <v>1255.0540829908939</v>
      </c>
      <c r="E496" s="19">
        <f t="shared" si="29"/>
        <v>1579164.8888046539</v>
      </c>
      <c r="F496" s="19">
        <f t="shared" si="30"/>
        <v>74</v>
      </c>
      <c r="G496" s="19">
        <f t="shared" si="31"/>
        <v>0</v>
      </c>
      <c r="H496" s="85">
        <f t="shared" si="28"/>
        <v>0</v>
      </c>
    </row>
    <row r="497" spans="1:8">
      <c r="A497" s="84">
        <v>640</v>
      </c>
      <c r="B497" s="17">
        <v>4</v>
      </c>
      <c r="C497" s="17" t="s">
        <v>512</v>
      </c>
      <c r="D497" s="19">
        <v>2675.9528577025567</v>
      </c>
      <c r="E497" s="19">
        <f t="shared" si="29"/>
        <v>1581840.8416623564</v>
      </c>
      <c r="F497" s="19">
        <f t="shared" si="30"/>
        <v>74</v>
      </c>
      <c r="G497" s="19">
        <f t="shared" si="31"/>
        <v>0</v>
      </c>
      <c r="H497" s="85">
        <f t="shared" si="28"/>
        <v>0</v>
      </c>
    </row>
    <row r="498" spans="1:8">
      <c r="A498" s="84">
        <v>640</v>
      </c>
      <c r="B498" s="17">
        <v>5</v>
      </c>
      <c r="C498" s="17" t="s">
        <v>513</v>
      </c>
      <c r="D498" s="19">
        <v>4748.4837053865431</v>
      </c>
      <c r="E498" s="19">
        <f t="shared" si="29"/>
        <v>1586589.3253677429</v>
      </c>
      <c r="F498" s="19">
        <f t="shared" si="30"/>
        <v>74</v>
      </c>
      <c r="G498" s="19">
        <f t="shared" si="31"/>
        <v>0</v>
      </c>
      <c r="H498" s="85">
        <f t="shared" si="28"/>
        <v>0</v>
      </c>
    </row>
    <row r="499" spans="1:8">
      <c r="A499" s="84">
        <v>640</v>
      </c>
      <c r="B499" s="17">
        <v>6</v>
      </c>
      <c r="C499" s="17" t="s">
        <v>514</v>
      </c>
      <c r="D499" s="19">
        <v>1839.2461067419483</v>
      </c>
      <c r="E499" s="19">
        <f t="shared" si="29"/>
        <v>1588428.5714744849</v>
      </c>
      <c r="F499" s="19">
        <f t="shared" si="30"/>
        <v>74</v>
      </c>
      <c r="G499" s="19">
        <f t="shared" si="31"/>
        <v>0</v>
      </c>
      <c r="H499" s="85">
        <f t="shared" si="28"/>
        <v>0</v>
      </c>
    </row>
    <row r="500" spans="1:8">
      <c r="A500" s="84">
        <v>640</v>
      </c>
      <c r="B500" s="17">
        <v>7</v>
      </c>
      <c r="C500" s="17" t="s">
        <v>515</v>
      </c>
      <c r="D500" s="19">
        <v>3391.8604879499603</v>
      </c>
      <c r="E500" s="19">
        <f t="shared" si="29"/>
        <v>1591820.4319624349</v>
      </c>
      <c r="F500" s="19">
        <f t="shared" si="30"/>
        <v>75</v>
      </c>
      <c r="G500" s="19">
        <f t="shared" si="31"/>
        <v>1</v>
      </c>
      <c r="H500" s="85">
        <f t="shared" si="28"/>
        <v>3391.8604879499603</v>
      </c>
    </row>
    <row r="501" spans="1:8">
      <c r="A501" s="84">
        <v>640</v>
      </c>
      <c r="B501" s="17">
        <v>8</v>
      </c>
      <c r="C501" s="17" t="s">
        <v>516</v>
      </c>
      <c r="D501" s="19">
        <v>1502.7868495866276</v>
      </c>
      <c r="E501" s="19">
        <f t="shared" si="29"/>
        <v>1593323.2188120214</v>
      </c>
      <c r="F501" s="19">
        <f t="shared" si="30"/>
        <v>75</v>
      </c>
      <c r="G501" s="19">
        <f t="shared" si="31"/>
        <v>0</v>
      </c>
      <c r="H501" s="85">
        <f t="shared" si="28"/>
        <v>0</v>
      </c>
    </row>
    <row r="502" spans="1:8">
      <c r="A502" s="84">
        <v>640</v>
      </c>
      <c r="B502" s="17">
        <v>9</v>
      </c>
      <c r="C502" s="17" t="s">
        <v>517</v>
      </c>
      <c r="D502" s="19">
        <v>2573.0971701765607</v>
      </c>
      <c r="E502" s="19">
        <f t="shared" si="29"/>
        <v>1595896.3159821979</v>
      </c>
      <c r="F502" s="19">
        <f t="shared" si="30"/>
        <v>75</v>
      </c>
      <c r="G502" s="19">
        <f t="shared" si="31"/>
        <v>0</v>
      </c>
      <c r="H502" s="85">
        <f t="shared" si="28"/>
        <v>0</v>
      </c>
    </row>
    <row r="503" spans="1:8">
      <c r="A503" s="84">
        <v>640</v>
      </c>
      <c r="B503" s="17">
        <v>10</v>
      </c>
      <c r="C503" s="17" t="s">
        <v>518</v>
      </c>
      <c r="D503" s="19">
        <v>3333.5912169475441</v>
      </c>
      <c r="E503" s="19">
        <f t="shared" si="29"/>
        <v>1599229.9071991455</v>
      </c>
      <c r="F503" s="19">
        <f t="shared" si="30"/>
        <v>75</v>
      </c>
      <c r="G503" s="19">
        <f t="shared" si="31"/>
        <v>0</v>
      </c>
      <c r="H503" s="85">
        <f t="shared" si="28"/>
        <v>0</v>
      </c>
    </row>
    <row r="504" spans="1:8">
      <c r="A504" s="84">
        <v>640</v>
      </c>
      <c r="B504" s="17">
        <v>11</v>
      </c>
      <c r="C504" s="17" t="s">
        <v>519</v>
      </c>
      <c r="D504" s="19">
        <v>4841.3434693656627</v>
      </c>
      <c r="E504" s="19">
        <f t="shared" si="29"/>
        <v>1604071.2506685113</v>
      </c>
      <c r="F504" s="19">
        <f t="shared" si="30"/>
        <v>75</v>
      </c>
      <c r="G504" s="19">
        <f t="shared" si="31"/>
        <v>0</v>
      </c>
      <c r="H504" s="85">
        <f t="shared" si="28"/>
        <v>0</v>
      </c>
    </row>
    <row r="505" spans="1:8">
      <c r="A505" s="84">
        <v>640</v>
      </c>
      <c r="B505" s="17">
        <v>12</v>
      </c>
      <c r="C505" s="17" t="s">
        <v>520</v>
      </c>
      <c r="D505" s="19">
        <v>1338.9207587499689</v>
      </c>
      <c r="E505" s="19">
        <f t="shared" si="29"/>
        <v>1605410.1714272613</v>
      </c>
      <c r="F505" s="19">
        <f t="shared" si="30"/>
        <v>75</v>
      </c>
      <c r="G505" s="19">
        <f t="shared" si="31"/>
        <v>0</v>
      </c>
      <c r="H505" s="85">
        <f t="shared" si="28"/>
        <v>0</v>
      </c>
    </row>
    <row r="506" spans="1:8">
      <c r="A506" s="84">
        <v>640</v>
      </c>
      <c r="B506" s="17">
        <v>13</v>
      </c>
      <c r="C506" s="17" t="s">
        <v>521</v>
      </c>
      <c r="D506" s="19">
        <v>4335.4586396377035</v>
      </c>
      <c r="E506" s="19">
        <f t="shared" si="29"/>
        <v>1609745.6300668991</v>
      </c>
      <c r="F506" s="19">
        <f t="shared" si="30"/>
        <v>75</v>
      </c>
      <c r="G506" s="19">
        <f t="shared" si="31"/>
        <v>0</v>
      </c>
      <c r="H506" s="85">
        <f t="shared" si="28"/>
        <v>0</v>
      </c>
    </row>
    <row r="507" spans="1:8">
      <c r="A507" s="84">
        <v>640</v>
      </c>
      <c r="B507" s="17">
        <v>14</v>
      </c>
      <c r="C507" s="17" t="s">
        <v>522</v>
      </c>
      <c r="D507" s="19">
        <v>6741.4438412828213</v>
      </c>
      <c r="E507" s="19">
        <f t="shared" si="29"/>
        <v>1616487.0739081819</v>
      </c>
      <c r="F507" s="19">
        <f t="shared" si="30"/>
        <v>76</v>
      </c>
      <c r="G507" s="19">
        <f t="shared" si="31"/>
        <v>1</v>
      </c>
      <c r="H507" s="85">
        <f t="shared" si="28"/>
        <v>6741.4438412828213</v>
      </c>
    </row>
    <row r="508" spans="1:8">
      <c r="A508" s="84">
        <v>640</v>
      </c>
      <c r="B508" s="17">
        <v>15</v>
      </c>
      <c r="C508" s="17" t="s">
        <v>523</v>
      </c>
      <c r="D508" s="19">
        <v>1393.4442510923311</v>
      </c>
      <c r="E508" s="19">
        <f t="shared" si="29"/>
        <v>1617880.5181592742</v>
      </c>
      <c r="F508" s="19">
        <f t="shared" si="30"/>
        <v>76</v>
      </c>
      <c r="G508" s="19">
        <f t="shared" si="31"/>
        <v>0</v>
      </c>
      <c r="H508" s="85">
        <f t="shared" si="28"/>
        <v>0</v>
      </c>
    </row>
    <row r="509" spans="1:8">
      <c r="A509" s="84">
        <v>640</v>
      </c>
      <c r="B509" s="17">
        <v>16</v>
      </c>
      <c r="C509" s="17" t="s">
        <v>524</v>
      </c>
      <c r="D509" s="19">
        <v>4828.9525792440945</v>
      </c>
      <c r="E509" s="19">
        <f t="shared" si="29"/>
        <v>1622709.4707385183</v>
      </c>
      <c r="F509" s="19">
        <f t="shared" si="30"/>
        <v>76</v>
      </c>
      <c r="G509" s="19">
        <f t="shared" si="31"/>
        <v>0</v>
      </c>
      <c r="H509" s="85">
        <f t="shared" si="28"/>
        <v>0</v>
      </c>
    </row>
    <row r="510" spans="1:8">
      <c r="A510" s="84">
        <v>640</v>
      </c>
      <c r="B510" s="17">
        <v>17</v>
      </c>
      <c r="C510" s="17" t="s">
        <v>525</v>
      </c>
      <c r="D510" s="19">
        <v>5652.5606821571109</v>
      </c>
      <c r="E510" s="19">
        <f t="shared" si="29"/>
        <v>1628362.0314206753</v>
      </c>
      <c r="F510" s="19">
        <f t="shared" si="30"/>
        <v>76</v>
      </c>
      <c r="G510" s="19">
        <f t="shared" si="31"/>
        <v>0</v>
      </c>
      <c r="H510" s="85">
        <f t="shared" si="28"/>
        <v>0</v>
      </c>
    </row>
    <row r="511" spans="1:8">
      <c r="A511" s="84">
        <v>640</v>
      </c>
      <c r="B511" s="17">
        <v>18</v>
      </c>
      <c r="C511" s="17" t="s">
        <v>526</v>
      </c>
      <c r="D511" s="19">
        <v>1156.7250108552767</v>
      </c>
      <c r="E511" s="19">
        <f t="shared" si="29"/>
        <v>1629518.7564315307</v>
      </c>
      <c r="F511" s="19">
        <f t="shared" si="30"/>
        <v>76</v>
      </c>
      <c r="G511" s="19">
        <f t="shared" si="31"/>
        <v>0</v>
      </c>
      <c r="H511" s="85">
        <f t="shared" si="28"/>
        <v>0</v>
      </c>
    </row>
    <row r="512" spans="1:8">
      <c r="A512" s="84">
        <v>640</v>
      </c>
      <c r="B512" s="17">
        <v>19</v>
      </c>
      <c r="C512" s="17" t="s">
        <v>527</v>
      </c>
      <c r="D512" s="19">
        <v>6113.6916714192239</v>
      </c>
      <c r="E512" s="19">
        <f t="shared" si="29"/>
        <v>1635632.4481029499</v>
      </c>
      <c r="F512" s="19">
        <f t="shared" si="30"/>
        <v>77</v>
      </c>
      <c r="G512" s="19">
        <f t="shared" si="31"/>
        <v>1</v>
      </c>
      <c r="H512" s="85">
        <f t="shared" si="28"/>
        <v>6113.6916714192239</v>
      </c>
    </row>
    <row r="513" spans="1:8">
      <c r="A513" s="84">
        <v>640</v>
      </c>
      <c r="B513" s="17">
        <v>20</v>
      </c>
      <c r="C513" s="17" t="s">
        <v>528</v>
      </c>
      <c r="D513" s="19">
        <v>5762.6219391751938</v>
      </c>
      <c r="E513" s="19">
        <f t="shared" si="29"/>
        <v>1641395.0700421252</v>
      </c>
      <c r="F513" s="19">
        <f t="shared" si="30"/>
        <v>77</v>
      </c>
      <c r="G513" s="19">
        <f t="shared" si="31"/>
        <v>0</v>
      </c>
      <c r="H513" s="85">
        <f t="shared" si="28"/>
        <v>0</v>
      </c>
    </row>
    <row r="514" spans="1:8">
      <c r="A514" s="84">
        <v>640</v>
      </c>
      <c r="B514" s="17">
        <v>21</v>
      </c>
      <c r="C514" s="17" t="s">
        <v>529</v>
      </c>
      <c r="D514" s="19">
        <v>3374.0291027089188</v>
      </c>
      <c r="E514" s="19">
        <f t="shared" si="29"/>
        <v>1644769.0991448341</v>
      </c>
      <c r="F514" s="19">
        <f t="shared" si="30"/>
        <v>77</v>
      </c>
      <c r="G514" s="19">
        <f t="shared" si="31"/>
        <v>0</v>
      </c>
      <c r="H514" s="85">
        <f t="shared" si="28"/>
        <v>0</v>
      </c>
    </row>
    <row r="515" spans="1:8">
      <c r="A515" s="84">
        <v>640</v>
      </c>
      <c r="B515" s="17">
        <v>22</v>
      </c>
      <c r="C515" s="17" t="s">
        <v>530</v>
      </c>
      <c r="D515" s="19">
        <v>4300.5265193532414</v>
      </c>
      <c r="E515" s="19">
        <f t="shared" si="29"/>
        <v>1649069.6256641874</v>
      </c>
      <c r="F515" s="19">
        <f t="shared" si="30"/>
        <v>77</v>
      </c>
      <c r="G515" s="19">
        <f t="shared" si="31"/>
        <v>0</v>
      </c>
      <c r="H515" s="85">
        <f t="shared" si="28"/>
        <v>0</v>
      </c>
    </row>
    <row r="516" spans="1:8">
      <c r="A516" s="84">
        <v>640</v>
      </c>
      <c r="B516" s="17">
        <v>23</v>
      </c>
      <c r="C516" s="17" t="s">
        <v>531</v>
      </c>
      <c r="D516" s="19">
        <v>1896.4807928617506</v>
      </c>
      <c r="E516" s="19">
        <f t="shared" si="29"/>
        <v>1650966.106457049</v>
      </c>
      <c r="F516" s="19">
        <f t="shared" si="30"/>
        <v>77</v>
      </c>
      <c r="G516" s="19">
        <f t="shared" si="31"/>
        <v>0</v>
      </c>
      <c r="H516" s="85">
        <f t="shared" si="28"/>
        <v>0</v>
      </c>
    </row>
    <row r="517" spans="1:8">
      <c r="A517" s="84">
        <v>640</v>
      </c>
      <c r="B517" s="17">
        <v>24</v>
      </c>
      <c r="C517" s="17" t="s">
        <v>532</v>
      </c>
      <c r="D517" s="19">
        <v>1402.9326649613463</v>
      </c>
      <c r="E517" s="19">
        <f t="shared" si="29"/>
        <v>1652369.0391220103</v>
      </c>
      <c r="F517" s="19">
        <f t="shared" si="30"/>
        <v>77</v>
      </c>
      <c r="G517" s="19">
        <f t="shared" si="31"/>
        <v>0</v>
      </c>
      <c r="H517" s="85">
        <f t="shared" si="28"/>
        <v>0</v>
      </c>
    </row>
    <row r="518" spans="1:8">
      <c r="A518" s="84">
        <v>640</v>
      </c>
      <c r="B518" s="17">
        <v>25</v>
      </c>
      <c r="C518" s="17" t="s">
        <v>533</v>
      </c>
      <c r="D518" s="19">
        <v>4592.803165034853</v>
      </c>
      <c r="E518" s="19">
        <f t="shared" si="29"/>
        <v>1656961.8422870452</v>
      </c>
      <c r="F518" s="19">
        <f t="shared" si="30"/>
        <v>78</v>
      </c>
      <c r="G518" s="19">
        <f t="shared" si="31"/>
        <v>1</v>
      </c>
      <c r="H518" s="85">
        <f t="shared" si="28"/>
        <v>4592.803165034853</v>
      </c>
    </row>
    <row r="519" spans="1:8">
      <c r="A519" s="84">
        <v>640</v>
      </c>
      <c r="B519" s="17">
        <v>26</v>
      </c>
      <c r="C519" s="17" t="s">
        <v>534</v>
      </c>
      <c r="D519" s="19">
        <v>2343.358608157866</v>
      </c>
      <c r="E519" s="19">
        <f t="shared" si="29"/>
        <v>1659305.200895203</v>
      </c>
      <c r="F519" s="19">
        <f t="shared" si="30"/>
        <v>78</v>
      </c>
      <c r="G519" s="19">
        <f t="shared" si="31"/>
        <v>0</v>
      </c>
      <c r="H519" s="85">
        <f t="shared" si="28"/>
        <v>0</v>
      </c>
    </row>
    <row r="520" spans="1:8">
      <c r="A520" s="84">
        <v>640</v>
      </c>
      <c r="B520" s="17">
        <v>27</v>
      </c>
      <c r="C520" s="17" t="s">
        <v>535</v>
      </c>
      <c r="D520" s="19">
        <v>3410.6088262948924</v>
      </c>
      <c r="E520" s="19">
        <f t="shared" si="29"/>
        <v>1662715.8097214981</v>
      </c>
      <c r="F520" s="19">
        <f t="shared" si="30"/>
        <v>78</v>
      </c>
      <c r="G520" s="19">
        <f t="shared" si="31"/>
        <v>0</v>
      </c>
      <c r="H520" s="85">
        <f t="shared" si="28"/>
        <v>0</v>
      </c>
    </row>
    <row r="521" spans="1:8">
      <c r="A521" s="84">
        <v>640</v>
      </c>
      <c r="B521" s="17">
        <v>28</v>
      </c>
      <c r="C521" s="17" t="s">
        <v>536</v>
      </c>
      <c r="D521" s="19">
        <v>3350.0244515905565</v>
      </c>
      <c r="E521" s="19">
        <f t="shared" si="29"/>
        <v>1666065.8341730887</v>
      </c>
      <c r="F521" s="19">
        <f t="shared" si="30"/>
        <v>78</v>
      </c>
      <c r="G521" s="19">
        <f t="shared" si="31"/>
        <v>0</v>
      </c>
      <c r="H521" s="85">
        <f t="shared" si="28"/>
        <v>0</v>
      </c>
    </row>
    <row r="522" spans="1:8">
      <c r="A522" s="84">
        <v>640</v>
      </c>
      <c r="B522" s="17">
        <v>29</v>
      </c>
      <c r="C522" s="17" t="s">
        <v>537</v>
      </c>
      <c r="D522" s="19">
        <v>1371.6509760365509</v>
      </c>
      <c r="E522" s="19">
        <f t="shared" si="29"/>
        <v>1667437.4851491251</v>
      </c>
      <c r="F522" s="19">
        <f t="shared" si="30"/>
        <v>78</v>
      </c>
      <c r="G522" s="19">
        <f t="shared" si="31"/>
        <v>0</v>
      </c>
      <c r="H522" s="85">
        <f t="shared" si="28"/>
        <v>0</v>
      </c>
    </row>
    <row r="523" spans="1:8">
      <c r="A523" s="84">
        <v>640</v>
      </c>
      <c r="B523" s="17">
        <v>30</v>
      </c>
      <c r="C523" s="17" t="s">
        <v>538</v>
      </c>
      <c r="D523" s="19">
        <v>1691.294650135585</v>
      </c>
      <c r="E523" s="19">
        <f t="shared" si="29"/>
        <v>1669128.7797992607</v>
      </c>
      <c r="F523" s="19">
        <f t="shared" si="30"/>
        <v>78</v>
      </c>
      <c r="G523" s="19">
        <f t="shared" si="31"/>
        <v>0</v>
      </c>
      <c r="H523" s="85">
        <f t="shared" si="28"/>
        <v>0</v>
      </c>
    </row>
    <row r="524" spans="1:8">
      <c r="A524" s="84">
        <v>640</v>
      </c>
      <c r="B524" s="17">
        <v>31</v>
      </c>
      <c r="C524" s="17" t="s">
        <v>539</v>
      </c>
      <c r="D524" s="19">
        <v>2079.2529307049831</v>
      </c>
      <c r="E524" s="19">
        <f t="shared" si="29"/>
        <v>1671208.0327299656</v>
      </c>
      <c r="F524" s="19">
        <f t="shared" si="30"/>
        <v>78</v>
      </c>
      <c r="G524" s="19">
        <f t="shared" si="31"/>
        <v>0</v>
      </c>
      <c r="H524" s="85">
        <f t="shared" si="28"/>
        <v>0</v>
      </c>
    </row>
    <row r="525" spans="1:8">
      <c r="A525" s="84">
        <v>640</v>
      </c>
      <c r="B525" s="17">
        <v>32</v>
      </c>
      <c r="C525" s="17" t="s">
        <v>540</v>
      </c>
      <c r="D525" s="19">
        <v>1201.6813841164801</v>
      </c>
      <c r="E525" s="19">
        <f t="shared" si="29"/>
        <v>1672409.714114082</v>
      </c>
      <c r="F525" s="19">
        <f t="shared" si="30"/>
        <v>78</v>
      </c>
      <c r="G525" s="19">
        <f t="shared" si="31"/>
        <v>0</v>
      </c>
      <c r="H525" s="85">
        <f t="shared" si="28"/>
        <v>0</v>
      </c>
    </row>
    <row r="526" spans="1:8">
      <c r="A526" s="84">
        <v>640</v>
      </c>
      <c r="B526" s="17">
        <v>33</v>
      </c>
      <c r="C526" s="17" t="s">
        <v>541</v>
      </c>
      <c r="D526" s="19">
        <v>2470.0400995590448</v>
      </c>
      <c r="E526" s="19">
        <f t="shared" si="29"/>
        <v>1674879.7542136412</v>
      </c>
      <c r="F526" s="19">
        <f t="shared" si="30"/>
        <v>78</v>
      </c>
      <c r="G526" s="19">
        <f t="shared" si="31"/>
        <v>0</v>
      </c>
      <c r="H526" s="85">
        <f t="shared" ref="H526:H573" si="32">IF(G526=0,0,D526)</f>
        <v>0</v>
      </c>
    </row>
    <row r="527" spans="1:8">
      <c r="A527" s="84">
        <v>640</v>
      </c>
      <c r="B527" s="17">
        <v>34</v>
      </c>
      <c r="C527" s="17" t="s">
        <v>542</v>
      </c>
      <c r="D527" s="19">
        <v>2953.492277985481</v>
      </c>
      <c r="E527" s="19">
        <f t="shared" ref="E527:E573" si="33">+E526+D527</f>
        <v>1677833.2464916266</v>
      </c>
      <c r="F527" s="19">
        <f t="shared" ref="F527:F573" si="34">INT((E527/$D$6))</f>
        <v>79</v>
      </c>
      <c r="G527" s="19">
        <f t="shared" ref="G527:G573" si="35">+F527-F526</f>
        <v>1</v>
      </c>
      <c r="H527" s="85">
        <f t="shared" si="32"/>
        <v>2953.492277985481</v>
      </c>
    </row>
    <row r="528" spans="1:8">
      <c r="A528" s="84">
        <v>640</v>
      </c>
      <c r="B528" s="17">
        <v>35</v>
      </c>
      <c r="C528" s="17" t="s">
        <v>543</v>
      </c>
      <c r="D528" s="19">
        <v>4197.979779484388</v>
      </c>
      <c r="E528" s="19">
        <f t="shared" si="33"/>
        <v>1682031.2262711111</v>
      </c>
      <c r="F528" s="19">
        <f t="shared" si="34"/>
        <v>79</v>
      </c>
      <c r="G528" s="19">
        <f t="shared" si="35"/>
        <v>0</v>
      </c>
      <c r="H528" s="85">
        <f t="shared" si="32"/>
        <v>0</v>
      </c>
    </row>
    <row r="529" spans="1:8">
      <c r="A529" s="84">
        <v>640</v>
      </c>
      <c r="B529" s="17">
        <v>36</v>
      </c>
      <c r="C529" s="17" t="s">
        <v>544</v>
      </c>
      <c r="D529" s="19">
        <v>2556.0604304580193</v>
      </c>
      <c r="E529" s="19">
        <f t="shared" si="33"/>
        <v>1684587.2867015691</v>
      </c>
      <c r="F529" s="19">
        <f t="shared" si="34"/>
        <v>79</v>
      </c>
      <c r="G529" s="19">
        <f t="shared" si="35"/>
        <v>0</v>
      </c>
      <c r="H529" s="85">
        <f t="shared" si="32"/>
        <v>0</v>
      </c>
    </row>
    <row r="530" spans="1:8">
      <c r="A530" s="84">
        <v>640</v>
      </c>
      <c r="B530" s="17">
        <v>37</v>
      </c>
      <c r="C530" s="17" t="s">
        <v>545</v>
      </c>
      <c r="D530" s="19">
        <v>2278.2663516350185</v>
      </c>
      <c r="E530" s="19">
        <f t="shared" si="33"/>
        <v>1686865.5530532042</v>
      </c>
      <c r="F530" s="19">
        <f t="shared" si="34"/>
        <v>79</v>
      </c>
      <c r="G530" s="19">
        <f t="shared" si="35"/>
        <v>0</v>
      </c>
      <c r="H530" s="85">
        <f t="shared" si="32"/>
        <v>0</v>
      </c>
    </row>
    <row r="531" spans="1:8">
      <c r="A531" s="84">
        <v>640</v>
      </c>
      <c r="B531" s="17">
        <v>38</v>
      </c>
      <c r="C531" s="17" t="s">
        <v>546</v>
      </c>
      <c r="D531" s="19">
        <v>2048.0624027249146</v>
      </c>
      <c r="E531" s="19">
        <f t="shared" si="33"/>
        <v>1688913.6154559292</v>
      </c>
      <c r="F531" s="19">
        <f t="shared" si="34"/>
        <v>79</v>
      </c>
      <c r="G531" s="19">
        <f t="shared" si="35"/>
        <v>0</v>
      </c>
      <c r="H531" s="85">
        <f t="shared" si="32"/>
        <v>0</v>
      </c>
    </row>
    <row r="532" spans="1:8">
      <c r="A532" s="84">
        <v>640</v>
      </c>
      <c r="B532" s="17">
        <v>39</v>
      </c>
      <c r="C532" s="17" t="s">
        <v>547</v>
      </c>
      <c r="D532" s="19">
        <v>1950.9280813506127</v>
      </c>
      <c r="E532" s="19">
        <f t="shared" si="33"/>
        <v>1690864.5435372798</v>
      </c>
      <c r="F532" s="19">
        <f t="shared" si="34"/>
        <v>79</v>
      </c>
      <c r="G532" s="19">
        <f t="shared" si="35"/>
        <v>0</v>
      </c>
      <c r="H532" s="85">
        <f t="shared" si="32"/>
        <v>0</v>
      </c>
    </row>
    <row r="533" spans="1:8">
      <c r="A533" s="84">
        <v>640</v>
      </c>
      <c r="B533" s="17">
        <v>40</v>
      </c>
      <c r="C533" s="17" t="s">
        <v>548</v>
      </c>
      <c r="D533" s="19">
        <v>2301.9701493102148</v>
      </c>
      <c r="E533" s="19">
        <f t="shared" si="33"/>
        <v>1693166.5136865901</v>
      </c>
      <c r="F533" s="19">
        <f t="shared" si="34"/>
        <v>79</v>
      </c>
      <c r="G533" s="19">
        <f t="shared" si="35"/>
        <v>0</v>
      </c>
      <c r="H533" s="85">
        <f t="shared" si="32"/>
        <v>0</v>
      </c>
    </row>
    <row r="534" spans="1:8">
      <c r="A534" s="84">
        <v>640</v>
      </c>
      <c r="B534" s="17">
        <v>1</v>
      </c>
      <c r="C534" s="17" t="s">
        <v>549</v>
      </c>
      <c r="D534" s="19">
        <v>2250.6851400599799</v>
      </c>
      <c r="E534" s="19">
        <f t="shared" si="33"/>
        <v>1695417.1988266502</v>
      </c>
      <c r="F534" s="19">
        <f t="shared" si="34"/>
        <v>79</v>
      </c>
      <c r="G534" s="19">
        <f t="shared" si="35"/>
        <v>0</v>
      </c>
      <c r="H534" s="85">
        <f t="shared" si="32"/>
        <v>0</v>
      </c>
    </row>
    <row r="535" spans="1:8">
      <c r="A535" s="84">
        <v>640</v>
      </c>
      <c r="B535" s="17">
        <v>2</v>
      </c>
      <c r="C535" s="17" t="s">
        <v>550</v>
      </c>
      <c r="D535" s="19">
        <v>2150.2828458812546</v>
      </c>
      <c r="E535" s="19">
        <f t="shared" si="33"/>
        <v>1697567.4816725315</v>
      </c>
      <c r="F535" s="19">
        <f t="shared" si="34"/>
        <v>80</v>
      </c>
      <c r="G535" s="19">
        <f t="shared" si="35"/>
        <v>1</v>
      </c>
      <c r="H535" s="85">
        <f t="shared" si="32"/>
        <v>2150.2828458812546</v>
      </c>
    </row>
    <row r="536" spans="1:8">
      <c r="A536" s="84">
        <v>640</v>
      </c>
      <c r="B536" s="17">
        <v>3</v>
      </c>
      <c r="C536" s="17" t="s">
        <v>551</v>
      </c>
      <c r="D536" s="19">
        <v>1191.7848514450377</v>
      </c>
      <c r="E536" s="19">
        <f t="shared" si="33"/>
        <v>1698759.2665239766</v>
      </c>
      <c r="F536" s="19">
        <f t="shared" si="34"/>
        <v>80</v>
      </c>
      <c r="G536" s="19">
        <f t="shared" si="35"/>
        <v>0</v>
      </c>
      <c r="H536" s="85">
        <f t="shared" si="32"/>
        <v>0</v>
      </c>
    </row>
    <row r="537" spans="1:8">
      <c r="A537" s="84">
        <v>640</v>
      </c>
      <c r="B537" s="17">
        <v>4</v>
      </c>
      <c r="C537" s="17" t="s">
        <v>552</v>
      </c>
      <c r="D537" s="19">
        <v>2249.5558674510044</v>
      </c>
      <c r="E537" s="19">
        <f t="shared" si="33"/>
        <v>1701008.8223914276</v>
      </c>
      <c r="F537" s="19">
        <f t="shared" si="34"/>
        <v>80</v>
      </c>
      <c r="G537" s="19">
        <f t="shared" si="35"/>
        <v>0</v>
      </c>
      <c r="H537" s="85">
        <f t="shared" si="32"/>
        <v>0</v>
      </c>
    </row>
    <row r="538" spans="1:8">
      <c r="A538" s="84">
        <v>640</v>
      </c>
      <c r="B538" s="17">
        <v>5</v>
      </c>
      <c r="C538" s="17" t="s">
        <v>553</v>
      </c>
      <c r="D538" s="19">
        <v>4378.8272651549141</v>
      </c>
      <c r="E538" s="19">
        <f t="shared" si="33"/>
        <v>1705387.6496565824</v>
      </c>
      <c r="F538" s="19">
        <f t="shared" si="34"/>
        <v>80</v>
      </c>
      <c r="G538" s="19">
        <f t="shared" si="35"/>
        <v>0</v>
      </c>
      <c r="H538" s="85">
        <f t="shared" si="32"/>
        <v>0</v>
      </c>
    </row>
    <row r="539" spans="1:8">
      <c r="A539" s="84">
        <v>640</v>
      </c>
      <c r="B539" s="17">
        <v>6</v>
      </c>
      <c r="C539" s="17" t="s">
        <v>554</v>
      </c>
      <c r="D539" s="19">
        <v>1605.403050532266</v>
      </c>
      <c r="E539" s="19">
        <f t="shared" si="33"/>
        <v>1706993.0527071147</v>
      </c>
      <c r="F539" s="19">
        <f t="shared" si="34"/>
        <v>80</v>
      </c>
      <c r="G539" s="19">
        <f t="shared" si="35"/>
        <v>0</v>
      </c>
      <c r="H539" s="85">
        <f t="shared" si="32"/>
        <v>0</v>
      </c>
    </row>
    <row r="540" spans="1:8">
      <c r="A540" s="84">
        <v>640</v>
      </c>
      <c r="B540" s="17">
        <v>7</v>
      </c>
      <c r="C540" s="17" t="s">
        <v>555</v>
      </c>
      <c r="D540" s="19">
        <v>3106.033353781299</v>
      </c>
      <c r="E540" s="19">
        <f t="shared" si="33"/>
        <v>1710099.0860608961</v>
      </c>
      <c r="F540" s="19">
        <f t="shared" si="34"/>
        <v>80</v>
      </c>
      <c r="G540" s="19">
        <f t="shared" si="35"/>
        <v>0</v>
      </c>
      <c r="H540" s="85">
        <f t="shared" si="32"/>
        <v>0</v>
      </c>
    </row>
    <row r="541" spans="1:8">
      <c r="A541" s="84">
        <v>640</v>
      </c>
      <c r="B541" s="17">
        <v>8</v>
      </c>
      <c r="C541" s="17" t="s">
        <v>556</v>
      </c>
      <c r="D541" s="19">
        <v>1387.2877444753326</v>
      </c>
      <c r="E541" s="19">
        <f t="shared" si="33"/>
        <v>1711486.3738053713</v>
      </c>
      <c r="F541" s="19">
        <f t="shared" si="34"/>
        <v>80</v>
      </c>
      <c r="G541" s="19">
        <f t="shared" si="35"/>
        <v>0</v>
      </c>
      <c r="H541" s="85">
        <f t="shared" si="32"/>
        <v>0</v>
      </c>
    </row>
    <row r="542" spans="1:8">
      <c r="A542" s="84">
        <v>640</v>
      </c>
      <c r="B542" s="17">
        <v>9</v>
      </c>
      <c r="C542" s="17" t="s">
        <v>557</v>
      </c>
      <c r="D542" s="19">
        <v>2400.1775096061142</v>
      </c>
      <c r="E542" s="19">
        <f t="shared" si="33"/>
        <v>1713886.5513149775</v>
      </c>
      <c r="F542" s="19">
        <f t="shared" si="34"/>
        <v>80</v>
      </c>
      <c r="G542" s="19">
        <f t="shared" si="35"/>
        <v>0</v>
      </c>
      <c r="H542" s="85">
        <f t="shared" si="32"/>
        <v>0</v>
      </c>
    </row>
    <row r="543" spans="1:8">
      <c r="A543" s="84">
        <v>640</v>
      </c>
      <c r="B543" s="17">
        <v>10</v>
      </c>
      <c r="C543" s="17" t="s">
        <v>558</v>
      </c>
      <c r="D543" s="19">
        <v>2996.9003952858848</v>
      </c>
      <c r="E543" s="19">
        <f t="shared" si="33"/>
        <v>1716883.4517102633</v>
      </c>
      <c r="F543" s="19">
        <f t="shared" si="34"/>
        <v>80</v>
      </c>
      <c r="G543" s="19">
        <f t="shared" si="35"/>
        <v>0</v>
      </c>
      <c r="H543" s="85">
        <f t="shared" si="32"/>
        <v>0</v>
      </c>
    </row>
    <row r="544" spans="1:8">
      <c r="A544" s="84">
        <v>640</v>
      </c>
      <c r="B544" s="17">
        <v>11</v>
      </c>
      <c r="C544" s="17" t="s">
        <v>559</v>
      </c>
      <c r="D544" s="19">
        <v>4168.5676784723046</v>
      </c>
      <c r="E544" s="19">
        <f t="shared" si="33"/>
        <v>1721052.0193887355</v>
      </c>
      <c r="F544" s="19">
        <f t="shared" si="34"/>
        <v>81</v>
      </c>
      <c r="G544" s="19">
        <f t="shared" si="35"/>
        <v>1</v>
      </c>
      <c r="H544" s="85">
        <f t="shared" si="32"/>
        <v>4168.5676784723046</v>
      </c>
    </row>
    <row r="545" spans="1:8">
      <c r="A545" s="84">
        <v>640</v>
      </c>
      <c r="B545" s="17">
        <v>12</v>
      </c>
      <c r="C545" s="17" t="s">
        <v>560</v>
      </c>
      <c r="D545" s="19">
        <v>1266.8550973640235</v>
      </c>
      <c r="E545" s="19">
        <f t="shared" si="33"/>
        <v>1722318.8744860995</v>
      </c>
      <c r="F545" s="19">
        <f t="shared" si="34"/>
        <v>81</v>
      </c>
      <c r="G545" s="19">
        <f t="shared" si="35"/>
        <v>0</v>
      </c>
      <c r="H545" s="85">
        <f t="shared" si="32"/>
        <v>0</v>
      </c>
    </row>
    <row r="546" spans="1:8">
      <c r="A546" s="84">
        <v>640</v>
      </c>
      <c r="B546" s="17">
        <v>13</v>
      </c>
      <c r="C546" s="17" t="s">
        <v>561</v>
      </c>
      <c r="D546" s="19">
        <v>3559.0941825364607</v>
      </c>
      <c r="E546" s="19">
        <f t="shared" si="33"/>
        <v>1725877.9686686359</v>
      </c>
      <c r="F546" s="19">
        <f t="shared" si="34"/>
        <v>81</v>
      </c>
      <c r="G546" s="19">
        <f t="shared" si="35"/>
        <v>0</v>
      </c>
      <c r="H546" s="85">
        <f t="shared" si="32"/>
        <v>0</v>
      </c>
    </row>
    <row r="547" spans="1:8">
      <c r="A547" s="84">
        <v>640</v>
      </c>
      <c r="B547" s="17">
        <v>14</v>
      </c>
      <c r="C547" s="17" t="s">
        <v>562</v>
      </c>
      <c r="D547" s="19">
        <v>6209.791394429536</v>
      </c>
      <c r="E547" s="19">
        <f t="shared" si="33"/>
        <v>1732087.7600630654</v>
      </c>
      <c r="F547" s="19">
        <f t="shared" si="34"/>
        <v>81</v>
      </c>
      <c r="G547" s="19">
        <f t="shared" si="35"/>
        <v>0</v>
      </c>
      <c r="H547" s="85">
        <f t="shared" si="32"/>
        <v>0</v>
      </c>
    </row>
    <row r="548" spans="1:8">
      <c r="A548" s="84">
        <v>640</v>
      </c>
      <c r="B548" s="17">
        <v>15</v>
      </c>
      <c r="C548" s="17" t="s">
        <v>563</v>
      </c>
      <c r="D548" s="19">
        <v>1381.914396007812</v>
      </c>
      <c r="E548" s="19">
        <f t="shared" si="33"/>
        <v>1733469.6744590732</v>
      </c>
      <c r="F548" s="19">
        <f t="shared" si="34"/>
        <v>81</v>
      </c>
      <c r="G548" s="19">
        <f t="shared" si="35"/>
        <v>0</v>
      </c>
      <c r="H548" s="85">
        <f t="shared" si="32"/>
        <v>0</v>
      </c>
    </row>
    <row r="549" spans="1:8">
      <c r="A549" s="84">
        <v>640</v>
      </c>
      <c r="B549" s="17">
        <v>16</v>
      </c>
      <c r="C549" s="17" t="s">
        <v>564</v>
      </c>
      <c r="D549" s="19">
        <v>4532.5022036903374</v>
      </c>
      <c r="E549" s="19">
        <f t="shared" si="33"/>
        <v>1738002.1766627636</v>
      </c>
      <c r="F549" s="19">
        <f t="shared" si="34"/>
        <v>81</v>
      </c>
      <c r="G549" s="19">
        <f t="shared" si="35"/>
        <v>0</v>
      </c>
      <c r="H549" s="85">
        <f t="shared" si="32"/>
        <v>0</v>
      </c>
    </row>
    <row r="550" spans="1:8">
      <c r="A550" s="84">
        <v>640</v>
      </c>
      <c r="B550" s="17">
        <v>17</v>
      </c>
      <c r="C550" s="17" t="s">
        <v>565</v>
      </c>
      <c r="D550" s="19">
        <v>5424.8203748516435</v>
      </c>
      <c r="E550" s="19">
        <f t="shared" si="33"/>
        <v>1743426.9970376152</v>
      </c>
      <c r="F550" s="19">
        <f t="shared" si="34"/>
        <v>82</v>
      </c>
      <c r="G550" s="19">
        <f t="shared" si="35"/>
        <v>1</v>
      </c>
      <c r="H550" s="85">
        <f t="shared" si="32"/>
        <v>5424.8203748516435</v>
      </c>
    </row>
    <row r="551" spans="1:8">
      <c r="A551" s="84">
        <v>640</v>
      </c>
      <c r="B551" s="17">
        <v>18</v>
      </c>
      <c r="C551" s="17" t="s">
        <v>566</v>
      </c>
      <c r="D551" s="19">
        <v>1091.5984151159732</v>
      </c>
      <c r="E551" s="19">
        <f t="shared" si="33"/>
        <v>1744518.5954527312</v>
      </c>
      <c r="F551" s="19">
        <f t="shared" si="34"/>
        <v>82</v>
      </c>
      <c r="G551" s="19">
        <f t="shared" si="35"/>
        <v>0</v>
      </c>
      <c r="H551" s="85">
        <f t="shared" si="32"/>
        <v>0</v>
      </c>
    </row>
    <row r="552" spans="1:8">
      <c r="A552" s="84">
        <v>640</v>
      </c>
      <c r="B552" s="17">
        <v>19</v>
      </c>
      <c r="C552" s="17" t="s">
        <v>567</v>
      </c>
      <c r="D552" s="19">
        <v>5079.9140637652254</v>
      </c>
      <c r="E552" s="19">
        <f t="shared" si="33"/>
        <v>1749598.5095164964</v>
      </c>
      <c r="F552" s="19">
        <f t="shared" si="34"/>
        <v>82</v>
      </c>
      <c r="G552" s="19">
        <f t="shared" si="35"/>
        <v>0</v>
      </c>
      <c r="H552" s="85">
        <f t="shared" si="32"/>
        <v>0</v>
      </c>
    </row>
    <row r="553" spans="1:8">
      <c r="A553" s="84">
        <v>640</v>
      </c>
      <c r="B553" s="17">
        <v>20</v>
      </c>
      <c r="C553" s="17" t="s">
        <v>568</v>
      </c>
      <c r="D553" s="19">
        <v>5468.525150465357</v>
      </c>
      <c r="E553" s="19">
        <f t="shared" si="33"/>
        <v>1755067.0346669618</v>
      </c>
      <c r="F553" s="19">
        <f t="shared" si="34"/>
        <v>82</v>
      </c>
      <c r="G553" s="19">
        <f t="shared" si="35"/>
        <v>0</v>
      </c>
      <c r="H553" s="85">
        <f t="shared" si="32"/>
        <v>0</v>
      </c>
    </row>
    <row r="554" spans="1:8">
      <c r="A554" s="84">
        <v>640</v>
      </c>
      <c r="B554" s="17">
        <v>21</v>
      </c>
      <c r="C554" s="17" t="s">
        <v>569</v>
      </c>
      <c r="D554" s="19">
        <v>3108.5200115391867</v>
      </c>
      <c r="E554" s="19">
        <f t="shared" si="33"/>
        <v>1758175.5546785009</v>
      </c>
      <c r="F554" s="19">
        <f t="shared" si="34"/>
        <v>82</v>
      </c>
      <c r="G554" s="19">
        <f t="shared" si="35"/>
        <v>0</v>
      </c>
      <c r="H554" s="85">
        <f t="shared" si="32"/>
        <v>0</v>
      </c>
    </row>
    <row r="555" spans="1:8">
      <c r="A555" s="84">
        <v>640</v>
      </c>
      <c r="B555" s="17">
        <v>22</v>
      </c>
      <c r="C555" s="17" t="s">
        <v>570</v>
      </c>
      <c r="D555" s="19">
        <v>3838.1422613227969</v>
      </c>
      <c r="E555" s="19">
        <f t="shared" si="33"/>
        <v>1762013.6969398237</v>
      </c>
      <c r="F555" s="19">
        <f t="shared" si="34"/>
        <v>83</v>
      </c>
      <c r="G555" s="19">
        <f t="shared" si="35"/>
        <v>1</v>
      </c>
      <c r="H555" s="85">
        <f t="shared" si="32"/>
        <v>3838.1422613227969</v>
      </c>
    </row>
    <row r="556" spans="1:8">
      <c r="A556" s="84">
        <v>640</v>
      </c>
      <c r="B556" s="17">
        <v>23</v>
      </c>
      <c r="C556" s="17" t="s">
        <v>571</v>
      </c>
      <c r="D556" s="19">
        <v>1806.2249361227841</v>
      </c>
      <c r="E556" s="19">
        <f t="shared" si="33"/>
        <v>1763819.9218759465</v>
      </c>
      <c r="F556" s="19">
        <f t="shared" si="34"/>
        <v>83</v>
      </c>
      <c r="G556" s="19">
        <f t="shared" si="35"/>
        <v>0</v>
      </c>
      <c r="H556" s="85">
        <f t="shared" si="32"/>
        <v>0</v>
      </c>
    </row>
    <row r="557" spans="1:8">
      <c r="A557" s="84">
        <v>640</v>
      </c>
      <c r="B557" s="17">
        <v>24</v>
      </c>
      <c r="C557" s="17" t="s">
        <v>572</v>
      </c>
      <c r="D557" s="19">
        <v>1239.4181944528405</v>
      </c>
      <c r="E557" s="19">
        <f t="shared" si="33"/>
        <v>1765059.3400703992</v>
      </c>
      <c r="F557" s="19">
        <f t="shared" si="34"/>
        <v>83</v>
      </c>
      <c r="G557" s="19">
        <f t="shared" si="35"/>
        <v>0</v>
      </c>
      <c r="H557" s="85">
        <f t="shared" si="32"/>
        <v>0</v>
      </c>
    </row>
    <row r="558" spans="1:8">
      <c r="A558" s="84">
        <v>640</v>
      </c>
      <c r="B558" s="17">
        <v>25</v>
      </c>
      <c r="C558" s="17" t="s">
        <v>573</v>
      </c>
      <c r="D558" s="19">
        <v>4277.5610057043123</v>
      </c>
      <c r="E558" s="19">
        <f t="shared" si="33"/>
        <v>1769336.9010761036</v>
      </c>
      <c r="F558" s="19">
        <f t="shared" si="34"/>
        <v>83</v>
      </c>
      <c r="G558" s="19">
        <f t="shared" si="35"/>
        <v>0</v>
      </c>
      <c r="H558" s="85">
        <f t="shared" si="32"/>
        <v>0</v>
      </c>
    </row>
    <row r="559" spans="1:8">
      <c r="A559" s="84">
        <v>640</v>
      </c>
      <c r="B559" s="17">
        <v>26</v>
      </c>
      <c r="C559" s="17" t="s">
        <v>574</v>
      </c>
      <c r="D559" s="19">
        <v>2205.9456098794335</v>
      </c>
      <c r="E559" s="19">
        <f t="shared" si="33"/>
        <v>1771542.846685983</v>
      </c>
      <c r="F559" s="19">
        <f t="shared" si="34"/>
        <v>83</v>
      </c>
      <c r="G559" s="19">
        <f t="shared" si="35"/>
        <v>0</v>
      </c>
      <c r="H559" s="85">
        <f t="shared" si="32"/>
        <v>0</v>
      </c>
    </row>
    <row r="560" spans="1:8">
      <c r="A560" s="84">
        <v>640</v>
      </c>
      <c r="B560" s="17">
        <v>27</v>
      </c>
      <c r="C560" s="17" t="s">
        <v>575</v>
      </c>
      <c r="D560" s="19">
        <v>2904.9126216326854</v>
      </c>
      <c r="E560" s="19">
        <f t="shared" si="33"/>
        <v>1774447.7593076157</v>
      </c>
      <c r="F560" s="19">
        <f t="shared" si="34"/>
        <v>83</v>
      </c>
      <c r="G560" s="19">
        <f t="shared" si="35"/>
        <v>0</v>
      </c>
      <c r="H560" s="85">
        <f t="shared" si="32"/>
        <v>0</v>
      </c>
    </row>
    <row r="561" spans="1:8">
      <c r="A561" s="84">
        <v>640</v>
      </c>
      <c r="B561" s="17">
        <v>28</v>
      </c>
      <c r="C561" s="17" t="s">
        <v>576</v>
      </c>
      <c r="D561" s="19">
        <v>3092.4158267054613</v>
      </c>
      <c r="E561" s="19">
        <f t="shared" si="33"/>
        <v>1777540.1751343212</v>
      </c>
      <c r="F561" s="19">
        <f t="shared" si="34"/>
        <v>83</v>
      </c>
      <c r="G561" s="19">
        <f t="shared" si="35"/>
        <v>0</v>
      </c>
      <c r="H561" s="85">
        <f t="shared" si="32"/>
        <v>0</v>
      </c>
    </row>
    <row r="562" spans="1:8">
      <c r="A562" s="84">
        <v>640</v>
      </c>
      <c r="B562" s="17">
        <v>29</v>
      </c>
      <c r="C562" s="17" t="s">
        <v>577</v>
      </c>
      <c r="D562" s="19">
        <v>1187.2369066500632</v>
      </c>
      <c r="E562" s="19">
        <f t="shared" si="33"/>
        <v>1778727.4120409712</v>
      </c>
      <c r="F562" s="19">
        <f t="shared" si="34"/>
        <v>83</v>
      </c>
      <c r="G562" s="19">
        <f t="shared" si="35"/>
        <v>0</v>
      </c>
      <c r="H562" s="85">
        <f t="shared" si="32"/>
        <v>0</v>
      </c>
    </row>
    <row r="563" spans="1:8">
      <c r="A563" s="84">
        <v>640</v>
      </c>
      <c r="B563" s="17">
        <v>30</v>
      </c>
      <c r="C563" s="17" t="s">
        <v>578</v>
      </c>
      <c r="D563" s="19">
        <v>1572.0065946155848</v>
      </c>
      <c r="E563" s="19">
        <f t="shared" si="33"/>
        <v>1780299.4186355867</v>
      </c>
      <c r="F563" s="19">
        <f t="shared" si="34"/>
        <v>83</v>
      </c>
      <c r="G563" s="19">
        <f t="shared" si="35"/>
        <v>0</v>
      </c>
      <c r="H563" s="85">
        <f t="shared" si="32"/>
        <v>0</v>
      </c>
    </row>
    <row r="564" spans="1:8">
      <c r="A564" s="84">
        <v>640</v>
      </c>
      <c r="B564" s="17">
        <v>31</v>
      </c>
      <c r="C564" s="17" t="s">
        <v>579</v>
      </c>
      <c r="D564" s="19">
        <v>1918.1654336186282</v>
      </c>
      <c r="E564" s="19">
        <f t="shared" si="33"/>
        <v>1782217.5840692054</v>
      </c>
      <c r="F564" s="19">
        <f t="shared" si="34"/>
        <v>84</v>
      </c>
      <c r="G564" s="19">
        <f t="shared" si="35"/>
        <v>1</v>
      </c>
      <c r="H564" s="85">
        <f t="shared" si="32"/>
        <v>1918.1654336186282</v>
      </c>
    </row>
    <row r="565" spans="1:8">
      <c r="A565" s="84">
        <v>640</v>
      </c>
      <c r="B565" s="17">
        <v>32</v>
      </c>
      <c r="C565" s="17" t="s">
        <v>580</v>
      </c>
      <c r="D565" s="19">
        <v>1046.8002443128692</v>
      </c>
      <c r="E565" s="19">
        <f t="shared" si="33"/>
        <v>1783264.3843135184</v>
      </c>
      <c r="F565" s="19">
        <f t="shared" si="34"/>
        <v>84</v>
      </c>
      <c r="G565" s="19">
        <f t="shared" si="35"/>
        <v>0</v>
      </c>
      <c r="H565" s="85">
        <f t="shared" si="32"/>
        <v>0</v>
      </c>
    </row>
    <row r="566" spans="1:8">
      <c r="A566" s="84">
        <v>640</v>
      </c>
      <c r="B566" s="17">
        <v>33</v>
      </c>
      <c r="C566" s="17" t="s">
        <v>581</v>
      </c>
      <c r="D566" s="19">
        <v>2268.298902758122</v>
      </c>
      <c r="E566" s="19">
        <f t="shared" si="33"/>
        <v>1785532.6832162766</v>
      </c>
      <c r="F566" s="19">
        <f t="shared" si="34"/>
        <v>84</v>
      </c>
      <c r="G566" s="19">
        <f t="shared" si="35"/>
        <v>0</v>
      </c>
      <c r="H566" s="85">
        <f t="shared" si="32"/>
        <v>0</v>
      </c>
    </row>
    <row r="567" spans="1:8">
      <c r="A567" s="84">
        <v>640</v>
      </c>
      <c r="B567" s="17">
        <v>34</v>
      </c>
      <c r="C567" s="17" t="s">
        <v>582</v>
      </c>
      <c r="D567" s="19">
        <v>2491.9957834192442</v>
      </c>
      <c r="E567" s="19">
        <f t="shared" si="33"/>
        <v>1788024.6789996959</v>
      </c>
      <c r="F567" s="19">
        <f t="shared" si="34"/>
        <v>84</v>
      </c>
      <c r="G567" s="19">
        <f t="shared" si="35"/>
        <v>0</v>
      </c>
      <c r="H567" s="85">
        <f t="shared" si="32"/>
        <v>0</v>
      </c>
    </row>
    <row r="568" spans="1:8">
      <c r="A568" s="84">
        <v>640</v>
      </c>
      <c r="B568" s="17">
        <v>35</v>
      </c>
      <c r="C568" s="17" t="s">
        <v>583</v>
      </c>
      <c r="D568" s="19">
        <v>3643.71183447986</v>
      </c>
      <c r="E568" s="19">
        <f t="shared" si="33"/>
        <v>1791668.3908341757</v>
      </c>
      <c r="F568" s="19">
        <f t="shared" si="34"/>
        <v>84</v>
      </c>
      <c r="G568" s="19">
        <f t="shared" si="35"/>
        <v>0</v>
      </c>
      <c r="H568" s="85">
        <f t="shared" si="32"/>
        <v>0</v>
      </c>
    </row>
    <row r="569" spans="1:8">
      <c r="A569" s="84">
        <v>640</v>
      </c>
      <c r="B569" s="17">
        <v>36</v>
      </c>
      <c r="C569" s="17" t="s">
        <v>584</v>
      </c>
      <c r="D569" s="19">
        <v>2225.9545675271015</v>
      </c>
      <c r="E569" s="19">
        <f t="shared" si="33"/>
        <v>1793894.3454017029</v>
      </c>
      <c r="F569" s="19">
        <f t="shared" si="34"/>
        <v>84</v>
      </c>
      <c r="G569" s="19">
        <f t="shared" si="35"/>
        <v>0</v>
      </c>
      <c r="H569" s="85">
        <f t="shared" si="32"/>
        <v>0</v>
      </c>
    </row>
    <row r="570" spans="1:8">
      <c r="A570" s="84">
        <v>640</v>
      </c>
      <c r="B570" s="17">
        <v>37</v>
      </c>
      <c r="C570" s="17" t="s">
        <v>585</v>
      </c>
      <c r="D570" s="19">
        <v>2038.104073147633</v>
      </c>
      <c r="E570" s="19">
        <f t="shared" si="33"/>
        <v>1795932.4494748504</v>
      </c>
      <c r="F570" s="19">
        <f t="shared" si="34"/>
        <v>84</v>
      </c>
      <c r="G570" s="19">
        <f t="shared" si="35"/>
        <v>0</v>
      </c>
      <c r="H570" s="85">
        <f t="shared" si="32"/>
        <v>0</v>
      </c>
    </row>
    <row r="571" spans="1:8">
      <c r="A571" s="84">
        <v>640</v>
      </c>
      <c r="B571" s="17">
        <v>38</v>
      </c>
      <c r="C571" s="17" t="s">
        <v>586</v>
      </c>
      <c r="D571" s="19">
        <v>1979.6848242292401</v>
      </c>
      <c r="E571" s="19">
        <f t="shared" si="33"/>
        <v>1797912.1342990797</v>
      </c>
      <c r="F571" s="19">
        <f t="shared" si="34"/>
        <v>84</v>
      </c>
      <c r="G571" s="19">
        <f t="shared" si="35"/>
        <v>0</v>
      </c>
      <c r="H571" s="85">
        <f t="shared" si="32"/>
        <v>0</v>
      </c>
    </row>
    <row r="572" spans="1:8">
      <c r="A572" s="84">
        <v>640</v>
      </c>
      <c r="B572" s="17">
        <v>39</v>
      </c>
      <c r="C572" s="17" t="s">
        <v>587</v>
      </c>
      <c r="D572" s="19">
        <v>1733.0981821152748</v>
      </c>
      <c r="E572" s="19">
        <f t="shared" si="33"/>
        <v>1799645.2324811949</v>
      </c>
      <c r="F572" s="19">
        <f t="shared" si="34"/>
        <v>84</v>
      </c>
      <c r="G572" s="19">
        <f t="shared" si="35"/>
        <v>0</v>
      </c>
      <c r="H572" s="85">
        <f t="shared" si="32"/>
        <v>0</v>
      </c>
    </row>
    <row r="573" spans="1:8">
      <c r="A573" s="84">
        <v>640</v>
      </c>
      <c r="B573" s="17">
        <v>40</v>
      </c>
      <c r="C573" s="17" t="s">
        <v>588</v>
      </c>
      <c r="D573" s="19">
        <v>2107.4837795201083</v>
      </c>
      <c r="E573" s="19">
        <f t="shared" si="33"/>
        <v>1801752.7162607149</v>
      </c>
      <c r="F573" s="19">
        <f t="shared" si="34"/>
        <v>84</v>
      </c>
      <c r="G573" s="19">
        <f t="shared" si="35"/>
        <v>0</v>
      </c>
      <c r="H573" s="85">
        <f t="shared" si="32"/>
        <v>0</v>
      </c>
    </row>
    <row r="574" spans="1:8">
      <c r="D574" s="86"/>
      <c r="E574" s="19"/>
      <c r="F574" s="19"/>
    </row>
    <row r="575" spans="1:8">
      <c r="D575" s="19"/>
      <c r="E575" s="19"/>
      <c r="F575" s="19"/>
      <c r="H575" s="19"/>
    </row>
    <row r="576" spans="1:8">
      <c r="B576" s="87">
        <f>COUNTA(B14:B573)</f>
        <v>560</v>
      </c>
      <c r="D576" s="87">
        <f>SUM(D14:D575)</f>
        <v>1781922.0019772421</v>
      </c>
      <c r="E576" s="87">
        <f>+D576-E573+D8</f>
        <v>2.9467628337442875E-10</v>
      </c>
      <c r="G576" s="87">
        <f>SUM(G14:G575)</f>
        <v>84</v>
      </c>
      <c r="H576" s="87">
        <f>SUM(H14:H573)</f>
        <v>426505.92180875893</v>
      </c>
    </row>
    <row r="577" spans="2:8">
      <c r="G577" s="87" t="s">
        <v>615</v>
      </c>
      <c r="H577" s="87">
        <f>COUNT(H14:H573)-COUNTIF(H14:H573,0)</f>
        <v>80</v>
      </c>
    </row>
    <row r="584" spans="2:8">
      <c r="B584" s="17">
        <v>430</v>
      </c>
    </row>
    <row r="596" spans="6:6">
      <c r="F596" s="19"/>
    </row>
    <row r="597" spans="6:6">
      <c r="F597" s="19"/>
    </row>
    <row r="598" spans="6:6">
      <c r="F598" s="19"/>
    </row>
    <row r="599" spans="6:6">
      <c r="F599" s="19"/>
    </row>
    <row r="600" spans="6:6">
      <c r="F600" s="19"/>
    </row>
    <row r="601" spans="6:6">
      <c r="F601" s="19"/>
    </row>
    <row r="602" spans="6:6">
      <c r="F602" s="19"/>
    </row>
    <row r="603" spans="6:6">
      <c r="F603" s="19"/>
    </row>
    <row r="604" spans="6:6">
      <c r="F604" s="19"/>
    </row>
    <row r="605" spans="6:6">
      <c r="F605" s="19"/>
    </row>
    <row r="606" spans="6:6">
      <c r="F606" s="19"/>
    </row>
    <row r="607" spans="6:6">
      <c r="F607" s="19"/>
    </row>
    <row r="608" spans="6:6">
      <c r="F608" s="19"/>
    </row>
    <row r="609" spans="6:6">
      <c r="F609" s="19"/>
    </row>
    <row r="610" spans="6:6">
      <c r="F610" s="19"/>
    </row>
    <row r="611" spans="6:6">
      <c r="F611" s="19"/>
    </row>
    <row r="612" spans="6:6">
      <c r="F612" s="19"/>
    </row>
    <row r="613" spans="6:6">
      <c r="F613" s="19"/>
    </row>
    <row r="614" spans="6:6">
      <c r="F614" s="19"/>
    </row>
    <row r="615" spans="6:6">
      <c r="F615" s="19"/>
    </row>
    <row r="616" spans="6:6">
      <c r="F616" s="19"/>
    </row>
    <row r="617" spans="6:6">
      <c r="F617" s="19"/>
    </row>
    <row r="618" spans="6:6">
      <c r="F618" s="19"/>
    </row>
    <row r="619" spans="6:6">
      <c r="F619" s="19"/>
    </row>
    <row r="620" spans="6:6">
      <c r="F620" s="19"/>
    </row>
    <row r="621" spans="6:6">
      <c r="F621" s="19"/>
    </row>
    <row r="622" spans="6:6">
      <c r="F622" s="19"/>
    </row>
    <row r="623" spans="6:6">
      <c r="F623" s="19"/>
    </row>
    <row r="624" spans="6:6">
      <c r="F624" s="19"/>
    </row>
    <row r="625" spans="6:6">
      <c r="F625" s="19"/>
    </row>
    <row r="626" spans="6:6">
      <c r="F626" s="19"/>
    </row>
    <row r="627" spans="6:6">
      <c r="F627" s="19"/>
    </row>
    <row r="628" spans="6:6">
      <c r="F628" s="19"/>
    </row>
    <row r="629" spans="6:6">
      <c r="F629" s="19"/>
    </row>
    <row r="630" spans="6:6">
      <c r="F630" s="19"/>
    </row>
    <row r="631" spans="6:6">
      <c r="F631" s="19"/>
    </row>
    <row r="632" spans="6:6">
      <c r="F632" s="19"/>
    </row>
    <row r="633" spans="6:6">
      <c r="F633" s="19"/>
    </row>
    <row r="634" spans="6:6">
      <c r="F634" s="19"/>
    </row>
    <row r="635" spans="6:6">
      <c r="F635" s="19"/>
    </row>
    <row r="636" spans="6:6">
      <c r="F636" s="19"/>
    </row>
    <row r="637" spans="6:6">
      <c r="F637" s="19"/>
    </row>
    <row r="638" spans="6:6">
      <c r="F638" s="19"/>
    </row>
    <row r="639" spans="6:6">
      <c r="F639" s="19"/>
    </row>
    <row r="640" spans="6:6">
      <c r="F640" s="19"/>
    </row>
    <row r="641" spans="6:6">
      <c r="F641" s="19"/>
    </row>
    <row r="642" spans="6:6">
      <c r="F642" s="19"/>
    </row>
    <row r="643" spans="6:6">
      <c r="F643" s="19"/>
    </row>
    <row r="644" spans="6:6">
      <c r="F644" s="19"/>
    </row>
    <row r="645" spans="6:6">
      <c r="F645" s="19"/>
    </row>
    <row r="646" spans="6:6">
      <c r="F646" s="19"/>
    </row>
    <row r="647" spans="6:6">
      <c r="F647" s="19"/>
    </row>
    <row r="648" spans="6:6">
      <c r="F648" s="19"/>
    </row>
    <row r="649" spans="6:6">
      <c r="F649" s="19"/>
    </row>
    <row r="650" spans="6:6">
      <c r="F650" s="19"/>
    </row>
    <row r="651" spans="6:6">
      <c r="F651" s="19"/>
    </row>
    <row r="652" spans="6:6">
      <c r="F652" s="19"/>
    </row>
    <row r="653" spans="6:6">
      <c r="F653" s="19"/>
    </row>
    <row r="654" spans="6:6">
      <c r="F654" s="19"/>
    </row>
    <row r="655" spans="6:6">
      <c r="F655" s="19"/>
    </row>
    <row r="656" spans="6:6">
      <c r="F656" s="19"/>
    </row>
    <row r="657" spans="6:6">
      <c r="F657" s="19"/>
    </row>
    <row r="658" spans="6:6">
      <c r="F658" s="19"/>
    </row>
    <row r="659" spans="6:6">
      <c r="F659" s="19"/>
    </row>
    <row r="660" spans="6:6">
      <c r="F660" s="19"/>
    </row>
    <row r="661" spans="6:6">
      <c r="F661" s="19"/>
    </row>
    <row r="662" spans="6:6">
      <c r="F662" s="19"/>
    </row>
    <row r="663" spans="6:6">
      <c r="F663" s="19"/>
    </row>
    <row r="664" spans="6:6">
      <c r="F664" s="19"/>
    </row>
    <row r="665" spans="6:6">
      <c r="F665" s="19"/>
    </row>
    <row r="666" spans="6:6">
      <c r="F666" s="19"/>
    </row>
    <row r="667" spans="6:6">
      <c r="F667" s="19"/>
    </row>
    <row r="668" spans="6:6">
      <c r="F668" s="19"/>
    </row>
    <row r="669" spans="6:6">
      <c r="F669" s="19"/>
    </row>
    <row r="670" spans="6:6">
      <c r="F670" s="19"/>
    </row>
    <row r="671" spans="6:6">
      <c r="F671" s="19"/>
    </row>
    <row r="672" spans="6:6">
      <c r="F672" s="19"/>
    </row>
    <row r="673" spans="6:6">
      <c r="F673" s="19"/>
    </row>
    <row r="674" spans="6:6">
      <c r="F674" s="19"/>
    </row>
  </sheetData>
  <autoFilter ref="A11:H573" xr:uid="{47A23A85-CE47-4611-B20D-03BA5C1BB79E}"/>
  <phoneticPr fontId="0" type="noConversion"/>
  <pageMargins left="0.78740157480314965" right="0.75" top="1.3779527559055118" bottom="1" header="0" footer="0"/>
  <pageSetup paperSize="9" fitToHeight="1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50"/>
  <sheetViews>
    <sheetView workbookViewId="0">
      <selection activeCell="C19" sqref="C19"/>
    </sheetView>
  </sheetViews>
  <sheetFormatPr baseColWidth="10" defaultRowHeight="13.2"/>
  <cols>
    <col min="3" max="3" width="11.6640625" bestFit="1" customWidth="1"/>
    <col min="4" max="4" width="27.5546875" customWidth="1"/>
    <col min="10" max="10" width="12.88671875" bestFit="1" customWidth="1"/>
  </cols>
  <sheetData>
    <row r="1" spans="2:12" ht="13.8" thickBot="1"/>
    <row r="2" spans="2:12" ht="13.8" thickBot="1">
      <c r="D2" s="111" t="s">
        <v>625</v>
      </c>
      <c r="E2" s="93">
        <f>+'Extracció de la mostre MUM'!D6</f>
        <v>21214</v>
      </c>
    </row>
    <row r="3" spans="2:12" ht="16.2" thickBot="1">
      <c r="D3" s="110" t="s">
        <v>637</v>
      </c>
      <c r="E3" s="93">
        <f>+'Calcul de la mostra'!L21</f>
        <v>1.39</v>
      </c>
    </row>
    <row r="5" spans="2:12" ht="60.6" thickBot="1">
      <c r="B5" s="88" t="s">
        <v>24</v>
      </c>
      <c r="C5" s="89" t="s">
        <v>28</v>
      </c>
      <c r="D5" s="89" t="s">
        <v>613</v>
      </c>
      <c r="E5" s="81" t="s">
        <v>617</v>
      </c>
      <c r="F5" s="81" t="s">
        <v>618</v>
      </c>
      <c r="G5" s="81" t="s">
        <v>619</v>
      </c>
      <c r="H5" s="81" t="s">
        <v>620</v>
      </c>
      <c r="I5" s="81" t="s">
        <v>621</v>
      </c>
      <c r="J5" s="81" t="s">
        <v>622</v>
      </c>
      <c r="K5" s="104" t="s">
        <v>631</v>
      </c>
      <c r="L5" s="105" t="s">
        <v>632</v>
      </c>
    </row>
    <row r="6" spans="2:12" ht="15">
      <c r="B6" s="84">
        <v>640</v>
      </c>
      <c r="C6" s="17">
        <v>27</v>
      </c>
      <c r="D6" s="17" t="s">
        <v>55</v>
      </c>
      <c r="E6" s="19">
        <v>31020</v>
      </c>
      <c r="F6" s="19">
        <v>33320</v>
      </c>
      <c r="G6" s="90">
        <f t="shared" ref="G6:G14" si="0">+F6-E6</f>
        <v>2300</v>
      </c>
      <c r="H6" s="91">
        <f t="shared" ref="H6:H14" si="1">+G6/E6</f>
        <v>7.4145712443584783E-2</v>
      </c>
      <c r="I6" s="19">
        <f t="shared" ref="I6:I14" si="2">+$E$2</f>
        <v>21214</v>
      </c>
      <c r="J6" s="100">
        <f t="shared" ref="J6:J14" si="3">IF(E6&lt;I6,+I6*H6,G6)</f>
        <v>2300</v>
      </c>
      <c r="K6">
        <v>0</v>
      </c>
      <c r="L6" s="106" t="s">
        <v>633</v>
      </c>
    </row>
    <row r="7" spans="2:12" ht="15">
      <c r="B7" s="84">
        <v>640</v>
      </c>
      <c r="C7" s="17">
        <v>37</v>
      </c>
      <c r="D7" s="17" t="s">
        <v>545</v>
      </c>
      <c r="E7" s="19">
        <v>2278.2663516350185</v>
      </c>
      <c r="F7" s="19">
        <v>2778.2663516350199</v>
      </c>
      <c r="G7" s="90">
        <f t="shared" si="0"/>
        <v>500.00000000000136</v>
      </c>
      <c r="H7" s="91">
        <f t="shared" si="1"/>
        <v>0.21946512076657404</v>
      </c>
      <c r="I7" s="19">
        <f t="shared" si="2"/>
        <v>21214</v>
      </c>
      <c r="J7" s="19">
        <f t="shared" si="3"/>
        <v>4655.7330719421016</v>
      </c>
      <c r="K7" s="102">
        <f>+E40</f>
        <v>1.3100000000000003</v>
      </c>
      <c r="L7" s="19">
        <f>+J7*K7</f>
        <v>6099.0103242441546</v>
      </c>
    </row>
    <row r="8" spans="2:12" ht="15">
      <c r="B8" s="84">
        <v>640</v>
      </c>
      <c r="C8" s="17">
        <v>19</v>
      </c>
      <c r="D8" s="17" t="s">
        <v>247</v>
      </c>
      <c r="E8" s="19">
        <v>6113.6916714192239</v>
      </c>
      <c r="F8" s="19">
        <v>6413.6916714192203</v>
      </c>
      <c r="G8" s="90">
        <f t="shared" si="0"/>
        <v>299.99999999999636</v>
      </c>
      <c r="H8" s="91">
        <f t="shared" si="1"/>
        <v>4.9070188050611127E-2</v>
      </c>
      <c r="I8" s="19">
        <f t="shared" si="2"/>
        <v>21214</v>
      </c>
      <c r="J8" s="19">
        <f t="shared" si="3"/>
        <v>1040.9749693056644</v>
      </c>
      <c r="K8" s="102">
        <f t="shared" ref="K8:K14" si="4">+E41</f>
        <v>1.23</v>
      </c>
      <c r="L8" s="19">
        <f t="shared" ref="L8:L14" si="5">+J8*K8</f>
        <v>1280.3992122459672</v>
      </c>
    </row>
    <row r="9" spans="2:12" ht="15">
      <c r="B9" s="84">
        <v>640</v>
      </c>
      <c r="C9" s="17">
        <v>19</v>
      </c>
      <c r="D9" s="17" t="s">
        <v>487</v>
      </c>
      <c r="E9" s="19">
        <v>6113.6916714192239</v>
      </c>
      <c r="F9" s="19">
        <v>6413.6916714192203</v>
      </c>
      <c r="G9" s="90">
        <f t="shared" si="0"/>
        <v>299.99999999999636</v>
      </c>
      <c r="H9" s="91">
        <f t="shared" si="1"/>
        <v>4.9070188050611127E-2</v>
      </c>
      <c r="I9" s="19">
        <f t="shared" si="2"/>
        <v>21214</v>
      </c>
      <c r="J9" s="19">
        <f t="shared" si="3"/>
        <v>1040.9749693056644</v>
      </c>
      <c r="K9" s="102">
        <f t="shared" si="4"/>
        <v>1.1800000000000002</v>
      </c>
      <c r="L9" s="19">
        <f t="shared" si="5"/>
        <v>1228.3504637806843</v>
      </c>
    </row>
    <row r="10" spans="2:12" ht="15">
      <c r="B10" s="84">
        <v>640</v>
      </c>
      <c r="C10" s="17">
        <v>14</v>
      </c>
      <c r="D10" s="17" t="s">
        <v>42</v>
      </c>
      <c r="E10" s="19">
        <v>6652</v>
      </c>
      <c r="F10" s="19">
        <f>6652+300</f>
        <v>6952</v>
      </c>
      <c r="G10" s="90">
        <f t="shared" si="0"/>
        <v>300</v>
      </c>
      <c r="H10" s="91">
        <f t="shared" si="1"/>
        <v>4.5099218280216478E-2</v>
      </c>
      <c r="I10" s="19">
        <f t="shared" si="2"/>
        <v>21214</v>
      </c>
      <c r="J10" s="19">
        <f t="shared" si="3"/>
        <v>956.73481659651236</v>
      </c>
      <c r="K10" s="102">
        <f t="shared" si="4"/>
        <v>1.17</v>
      </c>
      <c r="L10" s="19">
        <f t="shared" si="5"/>
        <v>1119.3797354179194</v>
      </c>
    </row>
    <row r="11" spans="2:12" ht="15">
      <c r="B11" s="84">
        <v>640</v>
      </c>
      <c r="C11" s="17">
        <v>16</v>
      </c>
      <c r="D11" s="17" t="s">
        <v>204</v>
      </c>
      <c r="E11" s="19">
        <v>4727.2800492562183</v>
      </c>
      <c r="F11" s="19">
        <v>4927.2800492562201</v>
      </c>
      <c r="G11" s="90">
        <f t="shared" si="0"/>
        <v>200.00000000000182</v>
      </c>
      <c r="H11" s="91">
        <f t="shared" si="1"/>
        <v>4.2307626778208214E-2</v>
      </c>
      <c r="I11" s="19">
        <f t="shared" si="2"/>
        <v>21214</v>
      </c>
      <c r="J11" s="19">
        <f t="shared" si="3"/>
        <v>897.51399447290908</v>
      </c>
      <c r="K11" s="102">
        <f t="shared" si="4"/>
        <v>1.1499999999999995</v>
      </c>
      <c r="L11" s="19">
        <f t="shared" si="5"/>
        <v>1032.1410936438449</v>
      </c>
    </row>
    <row r="12" spans="2:12" ht="15">
      <c r="B12" s="84">
        <v>640</v>
      </c>
      <c r="C12" s="17">
        <v>14</v>
      </c>
      <c r="D12" s="17" t="s">
        <v>282</v>
      </c>
      <c r="E12" s="19">
        <v>6652</v>
      </c>
      <c r="F12" s="19">
        <v>6852</v>
      </c>
      <c r="G12" s="90">
        <f t="shared" si="0"/>
        <v>200</v>
      </c>
      <c r="H12" s="91">
        <f t="shared" si="1"/>
        <v>3.0066145520144319E-2</v>
      </c>
      <c r="I12" s="19">
        <f t="shared" si="2"/>
        <v>21214</v>
      </c>
      <c r="J12" s="19">
        <f t="shared" si="3"/>
        <v>637.82321106434154</v>
      </c>
      <c r="K12" s="102">
        <f t="shared" si="4"/>
        <v>1.1300000000000008</v>
      </c>
      <c r="L12" s="19">
        <f t="shared" si="5"/>
        <v>720.74022850270649</v>
      </c>
    </row>
    <row r="13" spans="2:12" ht="15">
      <c r="B13" s="84">
        <v>640</v>
      </c>
      <c r="C13" s="17">
        <v>33</v>
      </c>
      <c r="D13" s="17" t="s">
        <v>301</v>
      </c>
      <c r="E13" s="19">
        <v>2340</v>
      </c>
      <c r="F13" s="19">
        <v>2380</v>
      </c>
      <c r="G13" s="90">
        <f t="shared" si="0"/>
        <v>40</v>
      </c>
      <c r="H13" s="91">
        <f t="shared" si="1"/>
        <v>1.7094017094017096E-2</v>
      </c>
      <c r="I13" s="19">
        <f t="shared" si="2"/>
        <v>21214</v>
      </c>
      <c r="J13" s="19">
        <f t="shared" si="3"/>
        <v>362.63247863247869</v>
      </c>
      <c r="K13" s="102">
        <f t="shared" si="4"/>
        <v>1.129999999999999</v>
      </c>
      <c r="L13" s="19">
        <f t="shared" si="5"/>
        <v>409.77470085470054</v>
      </c>
    </row>
    <row r="14" spans="2:12" ht="15.6" thickBot="1">
      <c r="B14" s="84">
        <v>640</v>
      </c>
      <c r="C14" s="17">
        <v>5</v>
      </c>
      <c r="D14" s="17" t="s">
        <v>153</v>
      </c>
      <c r="E14" s="19">
        <v>4990.5457459732725</v>
      </c>
      <c r="F14" s="19">
        <v>4290.5457459732697</v>
      </c>
      <c r="G14" s="90">
        <f t="shared" si="0"/>
        <v>-700.00000000000273</v>
      </c>
      <c r="H14" s="91">
        <f t="shared" si="1"/>
        <v>-0.14026522060534413</v>
      </c>
      <c r="I14" s="19">
        <f t="shared" si="2"/>
        <v>21214</v>
      </c>
      <c r="J14" s="19">
        <f t="shared" si="3"/>
        <v>-2975.5863899217702</v>
      </c>
      <c r="K14" s="102">
        <f t="shared" si="4"/>
        <v>1.120000000000001</v>
      </c>
      <c r="L14" s="19">
        <f t="shared" si="5"/>
        <v>-3332.6567567123857</v>
      </c>
    </row>
    <row r="15" spans="2:12" ht="13.8" thickBot="1">
      <c r="C15" s="94"/>
      <c r="D15" s="95"/>
      <c r="E15" s="99">
        <f>SUM(E6:E14)</f>
        <v>70887.475489702949</v>
      </c>
      <c r="F15" s="99">
        <f>SUM(F6:F14)</f>
        <v>74327.475489702949</v>
      </c>
      <c r="G15" s="99">
        <f>SUM(G6:G14)</f>
        <v>3439.9999999999936</v>
      </c>
      <c r="H15" s="95"/>
      <c r="I15" s="95"/>
      <c r="J15" s="99">
        <f>SUM(J6:J14)</f>
        <v>8916.8011213979007</v>
      </c>
      <c r="K15" s="92"/>
      <c r="L15" s="98">
        <f>SUM(L6:L14)</f>
        <v>8557.1390019775899</v>
      </c>
    </row>
    <row r="16" spans="2:12">
      <c r="G16" s="91"/>
    </row>
    <row r="17" spans="3:10" ht="13.8" thickBot="1"/>
    <row r="18" spans="3:10" ht="21" customHeight="1" thickBot="1">
      <c r="C18" s="107" t="s">
        <v>626</v>
      </c>
      <c r="D18" s="108"/>
      <c r="E18" s="108"/>
      <c r="F18" s="96">
        <f>+E2</f>
        <v>21214</v>
      </c>
      <c r="G18" s="97" t="s">
        <v>623</v>
      </c>
      <c r="H18" s="97">
        <f>+'Calcul de la mostra'!L21</f>
        <v>1.39</v>
      </c>
      <c r="I18" s="97" t="s">
        <v>624</v>
      </c>
      <c r="J18" s="109">
        <f>+F18*H18</f>
        <v>29487.46</v>
      </c>
    </row>
    <row r="21" spans="3:10" ht="16.2" thickBot="1">
      <c r="C21" s="114" t="s">
        <v>634</v>
      </c>
    </row>
    <row r="22" spans="3:10" ht="13.8" thickBot="1">
      <c r="C22" s="111" t="s">
        <v>635</v>
      </c>
      <c r="D22" s="92"/>
      <c r="E22" s="92"/>
      <c r="F22" s="93">
        <f>+J15</f>
        <v>8916.8011213979007</v>
      </c>
    </row>
    <row r="23" spans="3:10" ht="13.8" thickBot="1">
      <c r="C23" s="112" t="s">
        <v>636</v>
      </c>
      <c r="D23" s="92"/>
      <c r="E23" s="92"/>
      <c r="F23" s="93">
        <f>+J18</f>
        <v>29487.46</v>
      </c>
    </row>
    <row r="24" spans="3:10" ht="13.8" thickBot="1">
      <c r="C24" s="112" t="s">
        <v>638</v>
      </c>
      <c r="D24" s="92"/>
      <c r="E24" s="92"/>
      <c r="F24" s="93">
        <f>+L15</f>
        <v>8557.1390019775899</v>
      </c>
    </row>
    <row r="25" spans="3:10" ht="13.8" thickBot="1">
      <c r="D25" s="94" t="s">
        <v>639</v>
      </c>
      <c r="E25" s="95"/>
      <c r="F25" s="98">
        <f>SUM(F22:F24)</f>
        <v>46961.400123375483</v>
      </c>
      <c r="H25" s="113" t="s">
        <v>640</v>
      </c>
    </row>
    <row r="27" spans="3:10" ht="16.2" thickBot="1">
      <c r="C27" s="114" t="s">
        <v>641</v>
      </c>
    </row>
    <row r="28" spans="3:10" ht="13.8" thickBot="1">
      <c r="C28" s="111" t="s">
        <v>642</v>
      </c>
      <c r="D28" s="92"/>
      <c r="E28" s="92"/>
      <c r="F28" s="93">
        <f>+G15</f>
        <v>3439.9999999999936</v>
      </c>
    </row>
    <row r="29" spans="3:10" ht="13.8" thickBot="1">
      <c r="C29" s="111" t="s">
        <v>643</v>
      </c>
      <c r="D29" s="92"/>
      <c r="E29" s="92"/>
      <c r="F29" s="93">
        <f>+'Extracció de la mostre MUM'!H576</f>
        <v>426505.92180875893</v>
      </c>
    </row>
    <row r="30" spans="3:10" ht="13.8" thickBot="1">
      <c r="C30" s="111" t="s">
        <v>644</v>
      </c>
      <c r="D30" s="92"/>
      <c r="E30" s="92"/>
      <c r="F30" s="115">
        <f>+F28/F29</f>
        <v>8.0655386574971302E-3</v>
      </c>
    </row>
    <row r="31" spans="3:10" ht="13.8" thickBot="1"/>
    <row r="32" spans="3:10" ht="13.8" thickBot="1">
      <c r="C32" s="111" t="s">
        <v>645</v>
      </c>
      <c r="D32" s="92"/>
      <c r="E32" s="92"/>
      <c r="F32" s="93">
        <f>+'Extracció de la mostre MUM'!D576</f>
        <v>1781922.0019772421</v>
      </c>
    </row>
    <row r="33" spans="3:6" ht="13.8" thickBot="1">
      <c r="C33" s="94" t="s">
        <v>646</v>
      </c>
      <c r="D33" s="95"/>
      <c r="E33" s="95"/>
      <c r="F33" s="98">
        <f>+F32*F30</f>
        <v>14372.160791592123</v>
      </c>
    </row>
    <row r="37" spans="3:6">
      <c r="C37" s="116" t="s">
        <v>627</v>
      </c>
      <c r="D37" s="117"/>
      <c r="E37" s="118"/>
    </row>
    <row r="38" spans="3:6">
      <c r="C38" s="119" t="s">
        <v>628</v>
      </c>
      <c r="D38" s="120" t="s">
        <v>629</v>
      </c>
      <c r="E38" s="121" t="s">
        <v>630</v>
      </c>
    </row>
    <row r="39" spans="3:6">
      <c r="C39" s="122">
        <v>0</v>
      </c>
      <c r="D39" s="123">
        <v>1.39</v>
      </c>
      <c r="E39" s="124"/>
    </row>
    <row r="40" spans="3:6">
      <c r="C40" s="122">
        <v>1</v>
      </c>
      <c r="D40" s="123">
        <v>2.7</v>
      </c>
      <c r="E40" s="125">
        <f>+D40-D39</f>
        <v>1.3100000000000003</v>
      </c>
    </row>
    <row r="41" spans="3:6">
      <c r="C41" s="122">
        <v>2</v>
      </c>
      <c r="D41" s="123">
        <v>3.93</v>
      </c>
      <c r="E41" s="125">
        <f t="shared" ref="E41:E49" si="6">+D41-D40</f>
        <v>1.23</v>
      </c>
    </row>
    <row r="42" spans="3:6">
      <c r="C42" s="122">
        <v>3</v>
      </c>
      <c r="D42" s="123">
        <v>5.1100000000000003</v>
      </c>
      <c r="E42" s="125">
        <f t="shared" si="6"/>
        <v>1.1800000000000002</v>
      </c>
    </row>
    <row r="43" spans="3:6">
      <c r="C43" s="122">
        <v>4</v>
      </c>
      <c r="D43" s="123">
        <v>6.28</v>
      </c>
      <c r="E43" s="125">
        <f t="shared" si="6"/>
        <v>1.17</v>
      </c>
    </row>
    <row r="44" spans="3:6">
      <c r="C44" s="122">
        <v>5</v>
      </c>
      <c r="D44" s="123">
        <v>7.43</v>
      </c>
      <c r="E44" s="125">
        <f t="shared" si="6"/>
        <v>1.1499999999999995</v>
      </c>
    </row>
    <row r="45" spans="3:6">
      <c r="C45" s="122">
        <v>6</v>
      </c>
      <c r="D45" s="123">
        <v>8.56</v>
      </c>
      <c r="E45" s="125">
        <f t="shared" si="6"/>
        <v>1.1300000000000008</v>
      </c>
    </row>
    <row r="46" spans="3:6">
      <c r="C46" s="122">
        <v>7</v>
      </c>
      <c r="D46" s="123">
        <v>9.69</v>
      </c>
      <c r="E46" s="125">
        <f t="shared" si="6"/>
        <v>1.129999999999999</v>
      </c>
    </row>
    <row r="47" spans="3:6">
      <c r="C47" s="122">
        <v>8</v>
      </c>
      <c r="D47" s="123">
        <v>10.81</v>
      </c>
      <c r="E47" s="125">
        <f t="shared" si="6"/>
        <v>1.120000000000001</v>
      </c>
    </row>
    <row r="48" spans="3:6">
      <c r="C48" s="122">
        <v>9</v>
      </c>
      <c r="D48" s="123">
        <v>11.92</v>
      </c>
      <c r="E48" s="125">
        <f t="shared" si="6"/>
        <v>1.1099999999999994</v>
      </c>
    </row>
    <row r="49" spans="3:5">
      <c r="C49" s="119">
        <v>10</v>
      </c>
      <c r="D49" s="126">
        <v>13.02</v>
      </c>
      <c r="E49" s="127">
        <f t="shared" si="6"/>
        <v>1.0999999999999996</v>
      </c>
    </row>
    <row r="50" spans="3:5">
      <c r="C50" s="103"/>
      <c r="D50" s="103"/>
    </row>
  </sheetData>
  <autoFilter ref="G5:G16" xr:uid="{B05F04AE-37FF-406B-B555-47899022ECC6}"/>
  <sortState xmlns:xlrd2="http://schemas.microsoft.com/office/spreadsheetml/2017/richdata2" ref="B7:J14">
    <sortCondition descending="1" ref="J7:J14"/>
  </sortState>
  <phoneticPr fontId="3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Calcul de la mostra</vt:lpstr>
      <vt:lpstr>Extracció de la mostre MUM</vt:lpstr>
      <vt:lpstr>Contrats de Resultats</vt:lpstr>
      <vt:lpstr>'Calcul de la mostra'!Títulos_a_imprimir</vt:lpstr>
    </vt:vector>
  </TitlesOfParts>
  <Company>AUTOMATED TRANSACTIONS S.L.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Mustapha Hadj-Ahmed</dc:creator>
  <cp:lastModifiedBy>Enric Ripoll</cp:lastModifiedBy>
  <cp:lastPrinted>2019-11-18T08:13:54Z</cp:lastPrinted>
  <dcterms:created xsi:type="dcterms:W3CDTF">2000-10-27T11:39:53Z</dcterms:created>
  <dcterms:modified xsi:type="dcterms:W3CDTF">2019-11-18T08:17:09Z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2d4c5388-1574-4507-9f7a-ae0aff8f39ec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