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K:\SIM\PRESSUPOSTARI I COMPTABLE\CONSULTES\CONSULTES TANCAMENT\2_TANCAMENT_INFORMES TANCAMENT\informe tancament N\Plantilla informe tancament_V24_1\"/>
    </mc:Choice>
  </mc:AlternateContent>
  <xr:revisionPtr revIDLastSave="0" documentId="13_ncr:1_{605C1D32-C506-4469-ABB7-74A7600C92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rmació" sheetId="53" r:id="rId1"/>
    <sheet name="desviacions subv +" sheetId="51" r:id="rId2"/>
    <sheet name="desviacions subv -" sheetId="52" r:id="rId3"/>
    <sheet name="RESUM" sheetId="14" r:id="rId4"/>
    <sheet name="RC" sheetId="20" r:id="rId5"/>
    <sheet name="A-AD" sheetId="50" r:id="rId6"/>
    <sheet name="1" sheetId="5" r:id="rId7"/>
    <sheet name="2" sheetId="6" r:id="rId8"/>
    <sheet name="3" sheetId="7" r:id="rId9"/>
    <sheet name="4" sheetId="8" r:id="rId10"/>
    <sheet name="5" sheetId="10" r:id="rId11"/>
    <sheet name="6" sheetId="15" r:id="rId12"/>
    <sheet name="7" sheetId="16" r:id="rId13"/>
    <sheet name="8" sheetId="17" r:id="rId14"/>
    <sheet name="9" sheetId="18" r:id="rId15"/>
    <sheet name="10" sheetId="19" r:id="rId16"/>
    <sheet name="11" sheetId="21" r:id="rId17"/>
    <sheet name="12" sheetId="22" r:id="rId18"/>
    <sheet name="13" sheetId="23" r:id="rId19"/>
    <sheet name="14" sheetId="24" r:id="rId20"/>
    <sheet name="15" sheetId="25" r:id="rId21"/>
    <sheet name="16" sheetId="26" r:id="rId22"/>
    <sheet name="17" sheetId="27" r:id="rId23"/>
    <sheet name="18" sheetId="28" r:id="rId24"/>
    <sheet name="19" sheetId="29" r:id="rId25"/>
    <sheet name="20" sheetId="30" r:id="rId26"/>
    <sheet name="21" sheetId="32" r:id="rId27"/>
    <sheet name="22" sheetId="37" r:id="rId28"/>
    <sheet name="23" sheetId="36" r:id="rId29"/>
    <sheet name="24" sheetId="35" r:id="rId30"/>
    <sheet name="25" sheetId="34" r:id="rId31"/>
    <sheet name="26" sheetId="33" r:id="rId32"/>
    <sheet name="27" sheetId="40" r:id="rId33"/>
    <sheet name="28" sheetId="39" r:id="rId34"/>
    <sheet name="29" sheetId="38" r:id="rId35"/>
    <sheet name="30" sheetId="43" r:id="rId36"/>
    <sheet name="31" sheetId="44" r:id="rId37"/>
    <sheet name="32" sheetId="45" r:id="rId38"/>
    <sheet name="33" sheetId="46" r:id="rId39"/>
    <sheet name="34" sheetId="47" r:id="rId40"/>
    <sheet name="35" sheetId="48" r:id="rId41"/>
    <sheet name="DGFINA" sheetId="42" r:id="rId42"/>
    <sheet name="DEJRO" sheetId="41" r:id="rId43"/>
  </sheets>
  <definedNames>
    <definedName name="_xlnm._FilterDatabase" localSheetId="5" hidden="1">'A-AD'!$D$14:$T$15</definedName>
    <definedName name="_xlnm._FilterDatabase" localSheetId="1" hidden="1">'desviacions subv +'!$A$10:$Q$51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1" l="1"/>
  <c r="O5" i="51" s="1"/>
  <c r="K41" i="20"/>
  <c r="G41" i="20"/>
  <c r="I40" i="20"/>
  <c r="H40" i="20"/>
  <c r="G40" i="20"/>
  <c r="F40" i="20"/>
  <c r="M4" i="52"/>
  <c r="L4" i="52"/>
  <c r="K4" i="52"/>
  <c r="F4" i="52"/>
  <c r="P10" i="51"/>
  <c r="O10" i="51"/>
  <c r="N10" i="51"/>
  <c r="I10" i="51"/>
  <c r="H10" i="51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5" i="20"/>
  <c r="H4" i="20"/>
  <c r="H3" i="20"/>
  <c r="O4" i="51"/>
  <c r="K6" i="32"/>
  <c r="T6" i="32" s="1"/>
  <c r="U6" i="32" s="1"/>
  <c r="H36" i="41"/>
  <c r="H35" i="41"/>
  <c r="H34" i="41"/>
  <c r="H33" i="41"/>
  <c r="H32" i="41"/>
  <c r="H31" i="41"/>
  <c r="I34" i="41"/>
  <c r="F34" i="41" s="1"/>
  <c r="G36" i="41"/>
  <c r="G35" i="41"/>
  <c r="I35" i="41" s="1"/>
  <c r="F35" i="41" s="1"/>
  <c r="G34" i="41"/>
  <c r="G33" i="41"/>
  <c r="G32" i="41"/>
  <c r="G31" i="41"/>
  <c r="E36" i="41"/>
  <c r="E35" i="41"/>
  <c r="E34" i="41"/>
  <c r="E33" i="41"/>
  <c r="E32" i="41"/>
  <c r="E31" i="41"/>
  <c r="D36" i="41"/>
  <c r="D35" i="41"/>
  <c r="D34" i="41"/>
  <c r="D33" i="41"/>
  <c r="D32" i="41"/>
  <c r="D31" i="41"/>
  <c r="C36" i="41"/>
  <c r="C35" i="41"/>
  <c r="C34" i="41"/>
  <c r="C33" i="41"/>
  <c r="C32" i="41"/>
  <c r="C31" i="41"/>
  <c r="B36" i="41"/>
  <c r="B35" i="41"/>
  <c r="B34" i="41"/>
  <c r="B33" i="41"/>
  <c r="B32" i="41"/>
  <c r="B31" i="41"/>
  <c r="B30" i="41"/>
  <c r="A31" i="41"/>
  <c r="A36" i="41"/>
  <c r="A35" i="41"/>
  <c r="A34" i="41"/>
  <c r="A33" i="41"/>
  <c r="A32" i="41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F93" i="42"/>
  <c r="F92" i="42"/>
  <c r="F91" i="42"/>
  <c r="F90" i="42"/>
  <c r="F89" i="42"/>
  <c r="F88" i="42"/>
  <c r="F87" i="42"/>
  <c r="F86" i="42"/>
  <c r="D106" i="42"/>
  <c r="D105" i="42"/>
  <c r="D104" i="42"/>
  <c r="D103" i="42"/>
  <c r="D102" i="42"/>
  <c r="D101" i="42"/>
  <c r="D100" i="42"/>
  <c r="D99" i="42"/>
  <c r="D98" i="42"/>
  <c r="D97" i="42"/>
  <c r="D96" i="42"/>
  <c r="D95" i="42"/>
  <c r="D94" i="42"/>
  <c r="D93" i="42"/>
  <c r="D92" i="42"/>
  <c r="D91" i="42"/>
  <c r="D90" i="42"/>
  <c r="D89" i="42"/>
  <c r="D88" i="42"/>
  <c r="D87" i="42"/>
  <c r="D86" i="42"/>
  <c r="A105" i="42"/>
  <c r="A106" i="42"/>
  <c r="A104" i="42"/>
  <c r="A102" i="42"/>
  <c r="A103" i="42"/>
  <c r="A101" i="42"/>
  <c r="A99" i="42"/>
  <c r="A100" i="42"/>
  <c r="A98" i="42"/>
  <c r="A96" i="42"/>
  <c r="A97" i="42"/>
  <c r="A95" i="42"/>
  <c r="A93" i="42"/>
  <c r="A94" i="42"/>
  <c r="A92" i="42"/>
  <c r="A91" i="42"/>
  <c r="A90" i="42"/>
  <c r="A89" i="42"/>
  <c r="A88" i="42"/>
  <c r="O6" i="51" l="1"/>
  <c r="I31" i="41"/>
  <c r="F31" i="41" s="1"/>
  <c r="I36" i="41"/>
  <c r="F36" i="41" s="1"/>
  <c r="I33" i="41"/>
  <c r="F33" i="41" s="1"/>
  <c r="I32" i="41"/>
  <c r="F32" i="41" s="1"/>
  <c r="E37" i="20"/>
  <c r="E36" i="20"/>
  <c r="E35" i="20"/>
  <c r="E34" i="20"/>
  <c r="E33" i="20"/>
  <c r="E32" i="20"/>
  <c r="D37" i="20"/>
  <c r="D36" i="20"/>
  <c r="D35" i="20"/>
  <c r="D34" i="20"/>
  <c r="D33" i="20"/>
  <c r="D32" i="20"/>
  <c r="C37" i="20"/>
  <c r="C36" i="20"/>
  <c r="C35" i="20"/>
  <c r="F35" i="20" s="1"/>
  <c r="C34" i="20"/>
  <c r="F34" i="20" s="1"/>
  <c r="C33" i="20"/>
  <c r="F33" i="20" s="1"/>
  <c r="C32" i="20"/>
  <c r="B37" i="20"/>
  <c r="B36" i="20"/>
  <c r="B35" i="20"/>
  <c r="B34" i="20"/>
  <c r="B33" i="20"/>
  <c r="B32" i="20"/>
  <c r="A37" i="20"/>
  <c r="A36" i="20"/>
  <c r="A35" i="20"/>
  <c r="A34" i="20"/>
  <c r="A33" i="20"/>
  <c r="A32" i="20"/>
  <c r="B37" i="14"/>
  <c r="B36" i="14"/>
  <c r="B35" i="14"/>
  <c r="B34" i="14"/>
  <c r="B33" i="14"/>
  <c r="B32" i="14"/>
  <c r="A37" i="14"/>
  <c r="A36" i="14"/>
  <c r="A35" i="14"/>
  <c r="A34" i="14"/>
  <c r="A33" i="14"/>
  <c r="A32" i="14"/>
  <c r="P19" i="48"/>
  <c r="O19" i="48"/>
  <c r="N19" i="48"/>
  <c r="H19" i="48"/>
  <c r="G19" i="48"/>
  <c r="F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6" i="48"/>
  <c r="K6" i="48" s="1"/>
  <c r="Q5" i="48"/>
  <c r="Q4" i="48"/>
  <c r="I4" i="48"/>
  <c r="P19" i="47"/>
  <c r="O19" i="47"/>
  <c r="N19" i="47"/>
  <c r="H19" i="47"/>
  <c r="G19" i="47"/>
  <c r="F19" i="47"/>
  <c r="Q18" i="47"/>
  <c r="K18" i="47" s="1"/>
  <c r="Q17" i="47"/>
  <c r="Q16" i="47"/>
  <c r="Q15" i="47"/>
  <c r="Q14" i="47"/>
  <c r="Q13" i="47"/>
  <c r="Q12" i="47"/>
  <c r="Q11" i="47"/>
  <c r="Q10" i="47"/>
  <c r="Q9" i="47"/>
  <c r="Q8" i="47"/>
  <c r="Q7" i="47"/>
  <c r="Q6" i="47"/>
  <c r="K6" i="47" s="1"/>
  <c r="Q5" i="47"/>
  <c r="Q4" i="47"/>
  <c r="I4" i="47"/>
  <c r="P19" i="46"/>
  <c r="O19" i="46"/>
  <c r="N19" i="46"/>
  <c r="H19" i="46"/>
  <c r="G19" i="46"/>
  <c r="F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6" i="46"/>
  <c r="Q5" i="46"/>
  <c r="Q4" i="46"/>
  <c r="I4" i="46"/>
  <c r="P19" i="45"/>
  <c r="O19" i="45"/>
  <c r="N19" i="45"/>
  <c r="H19" i="45"/>
  <c r="G19" i="45"/>
  <c r="F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6" i="45"/>
  <c r="Q5" i="45"/>
  <c r="Q4" i="45"/>
  <c r="I4" i="45"/>
  <c r="P19" i="44"/>
  <c r="O19" i="44"/>
  <c r="N19" i="44"/>
  <c r="H19" i="44"/>
  <c r="G19" i="44"/>
  <c r="F19" i="44"/>
  <c r="Q18" i="44"/>
  <c r="Q17" i="44"/>
  <c r="Q16" i="44"/>
  <c r="Q15" i="44"/>
  <c r="Q14" i="44"/>
  <c r="Q13" i="44"/>
  <c r="Q12" i="44"/>
  <c r="Q11" i="44"/>
  <c r="Q10" i="44"/>
  <c r="Q9" i="44"/>
  <c r="Q8" i="44"/>
  <c r="Q7" i="44"/>
  <c r="Q6" i="44"/>
  <c r="K6" i="44" s="1"/>
  <c r="Q5" i="44"/>
  <c r="Q4" i="44"/>
  <c r="I4" i="44"/>
  <c r="P19" i="43"/>
  <c r="O19" i="43"/>
  <c r="N19" i="43"/>
  <c r="H19" i="43"/>
  <c r="G19" i="43"/>
  <c r="F19" i="43"/>
  <c r="Q18" i="43"/>
  <c r="K18" i="43" s="1"/>
  <c r="Q17" i="43"/>
  <c r="Q16" i="43"/>
  <c r="Q15" i="43"/>
  <c r="Q14" i="43"/>
  <c r="Q13" i="43"/>
  <c r="Q12" i="43"/>
  <c r="Q11" i="43"/>
  <c r="Q10" i="43"/>
  <c r="Q9" i="43"/>
  <c r="Q8" i="43"/>
  <c r="Q7" i="43"/>
  <c r="Q6" i="43"/>
  <c r="K6" i="43" s="1"/>
  <c r="Q5" i="43"/>
  <c r="Q4" i="43"/>
  <c r="I4" i="43"/>
  <c r="J64" i="42"/>
  <c r="K64" i="42"/>
  <c r="D84" i="42"/>
  <c r="D85" i="42"/>
  <c r="D83" i="42"/>
  <c r="D81" i="42"/>
  <c r="D82" i="42"/>
  <c r="D80" i="42"/>
  <c r="D78" i="42"/>
  <c r="D79" i="42"/>
  <c r="D77" i="42"/>
  <c r="D75" i="42"/>
  <c r="D76" i="42"/>
  <c r="D74" i="42"/>
  <c r="D73" i="42"/>
  <c r="D72" i="42"/>
  <c r="D71" i="42"/>
  <c r="D69" i="42"/>
  <c r="D70" i="42"/>
  <c r="D68" i="42"/>
  <c r="D66" i="42"/>
  <c r="D67" i="42"/>
  <c r="D65" i="42"/>
  <c r="D63" i="42"/>
  <c r="D64" i="42"/>
  <c r="D62" i="42"/>
  <c r="D60" i="42"/>
  <c r="D61" i="42"/>
  <c r="D59" i="42"/>
  <c r="D57" i="42"/>
  <c r="D58" i="42"/>
  <c r="D56" i="42"/>
  <c r="D54" i="42"/>
  <c r="D55" i="42"/>
  <c r="D53" i="42"/>
  <c r="D51" i="42"/>
  <c r="D52" i="42"/>
  <c r="D50" i="42"/>
  <c r="D48" i="42"/>
  <c r="D49" i="42"/>
  <c r="D47" i="42"/>
  <c r="D45" i="42"/>
  <c r="D46" i="42"/>
  <c r="D44" i="42"/>
  <c r="D42" i="42"/>
  <c r="D43" i="42"/>
  <c r="D41" i="42"/>
  <c r="D39" i="42"/>
  <c r="D40" i="42"/>
  <c r="D38" i="42"/>
  <c r="D36" i="42"/>
  <c r="D37" i="42"/>
  <c r="D35" i="42"/>
  <c r="D33" i="42"/>
  <c r="D34" i="42"/>
  <c r="D32" i="42"/>
  <c r="D30" i="42"/>
  <c r="D31" i="42"/>
  <c r="D29" i="42"/>
  <c r="D27" i="42"/>
  <c r="D28" i="42"/>
  <c r="D26" i="42"/>
  <c r="D24" i="42"/>
  <c r="D25" i="42"/>
  <c r="D23" i="42"/>
  <c r="D16" i="42"/>
  <c r="D21" i="42"/>
  <c r="D22" i="42"/>
  <c r="D20" i="42"/>
  <c r="D19" i="42"/>
  <c r="D18" i="42"/>
  <c r="D17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D2" i="42"/>
  <c r="E31" i="20"/>
  <c r="E30" i="20"/>
  <c r="E29" i="20"/>
  <c r="E28" i="20"/>
  <c r="E27" i="20"/>
  <c r="E26" i="20"/>
  <c r="E25" i="20"/>
  <c r="E24" i="20"/>
  <c r="E23" i="20"/>
  <c r="E22" i="20"/>
  <c r="D31" i="20"/>
  <c r="D30" i="20"/>
  <c r="D29" i="20"/>
  <c r="D28" i="20"/>
  <c r="D27" i="20"/>
  <c r="D26" i="20"/>
  <c r="D25" i="20"/>
  <c r="D24" i="20"/>
  <c r="D23" i="20"/>
  <c r="D22" i="20"/>
  <c r="C31" i="20"/>
  <c r="C30" i="20"/>
  <c r="C29" i="20"/>
  <c r="F29" i="20" s="1"/>
  <c r="C28" i="20"/>
  <c r="C27" i="20"/>
  <c r="C26" i="20"/>
  <c r="C25" i="20"/>
  <c r="C24" i="20"/>
  <c r="C23" i="20"/>
  <c r="C22" i="20"/>
  <c r="B31" i="20"/>
  <c r="B30" i="20"/>
  <c r="B29" i="20"/>
  <c r="B28" i="20"/>
  <c r="B27" i="20"/>
  <c r="B26" i="20"/>
  <c r="B25" i="20"/>
  <c r="B24" i="20"/>
  <c r="B23" i="20"/>
  <c r="B22" i="20"/>
  <c r="A31" i="20"/>
  <c r="A30" i="20"/>
  <c r="A29" i="20"/>
  <c r="A28" i="20"/>
  <c r="A27" i="20"/>
  <c r="A26" i="20"/>
  <c r="A25" i="20"/>
  <c r="A24" i="20"/>
  <c r="A23" i="20"/>
  <c r="A22" i="20"/>
  <c r="F85" i="42"/>
  <c r="F82" i="42"/>
  <c r="F79" i="42"/>
  <c r="F76" i="42"/>
  <c r="F73" i="42"/>
  <c r="F70" i="42"/>
  <c r="F67" i="42"/>
  <c r="F64" i="42"/>
  <c r="F61" i="42"/>
  <c r="F58" i="42"/>
  <c r="F55" i="42"/>
  <c r="F52" i="42"/>
  <c r="F49" i="42"/>
  <c r="F46" i="42"/>
  <c r="F43" i="42"/>
  <c r="F40" i="42"/>
  <c r="F37" i="42"/>
  <c r="F34" i="42"/>
  <c r="F31" i="42"/>
  <c r="F28" i="42"/>
  <c r="F25" i="42"/>
  <c r="F22" i="42"/>
  <c r="F19" i="42"/>
  <c r="F16" i="42"/>
  <c r="F13" i="42"/>
  <c r="F10" i="42"/>
  <c r="F7" i="42"/>
  <c r="F4" i="42"/>
  <c r="A85" i="42"/>
  <c r="A82" i="42"/>
  <c r="A79" i="42"/>
  <c r="A76" i="42"/>
  <c r="A73" i="42"/>
  <c r="A70" i="42"/>
  <c r="A67" i="42"/>
  <c r="A64" i="42"/>
  <c r="A61" i="42"/>
  <c r="A58" i="42"/>
  <c r="A55" i="42"/>
  <c r="A52" i="42"/>
  <c r="A49" i="42"/>
  <c r="A46" i="42"/>
  <c r="A43" i="42"/>
  <c r="A40" i="42"/>
  <c r="A37" i="42"/>
  <c r="A34" i="42"/>
  <c r="A31" i="42"/>
  <c r="A28" i="42"/>
  <c r="A25" i="42"/>
  <c r="A22" i="42"/>
  <c r="A19" i="42"/>
  <c r="A16" i="42"/>
  <c r="A13" i="42"/>
  <c r="A10" i="42"/>
  <c r="A7" i="42"/>
  <c r="A4" i="42"/>
  <c r="F84" i="42"/>
  <c r="F81" i="42"/>
  <c r="F78" i="42"/>
  <c r="F75" i="42"/>
  <c r="F72" i="42"/>
  <c r="F69" i="42"/>
  <c r="F66" i="42"/>
  <c r="F63" i="42"/>
  <c r="F60" i="42"/>
  <c r="F57" i="42"/>
  <c r="F54" i="42"/>
  <c r="F51" i="42"/>
  <c r="F48" i="42"/>
  <c r="F45" i="42"/>
  <c r="F42" i="42"/>
  <c r="F39" i="42"/>
  <c r="F36" i="42"/>
  <c r="F33" i="42"/>
  <c r="F30" i="42"/>
  <c r="F27" i="42"/>
  <c r="F24" i="42"/>
  <c r="F21" i="42"/>
  <c r="F20" i="42"/>
  <c r="F18" i="42"/>
  <c r="F15" i="42"/>
  <c r="F12" i="42"/>
  <c r="F9" i="42"/>
  <c r="F6" i="42"/>
  <c r="F3" i="42"/>
  <c r="A87" i="42"/>
  <c r="A84" i="42"/>
  <c r="A81" i="42"/>
  <c r="A78" i="42"/>
  <c r="A75" i="42"/>
  <c r="A72" i="42"/>
  <c r="A69" i="42"/>
  <c r="A66" i="42"/>
  <c r="A63" i="42"/>
  <c r="A60" i="42"/>
  <c r="A57" i="42"/>
  <c r="A54" i="42"/>
  <c r="A51" i="42"/>
  <c r="A48" i="42"/>
  <c r="A45" i="42"/>
  <c r="A42" i="42"/>
  <c r="A39" i="42"/>
  <c r="A36" i="42"/>
  <c r="A33" i="42"/>
  <c r="A30" i="42"/>
  <c r="A27" i="42"/>
  <c r="A24" i="42"/>
  <c r="A21" i="42"/>
  <c r="A18" i="42"/>
  <c r="A15" i="42"/>
  <c r="A12" i="42"/>
  <c r="A9" i="42"/>
  <c r="A6" i="42"/>
  <c r="A5" i="42"/>
  <c r="A3" i="42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8" i="41"/>
  <c r="H7" i="41"/>
  <c r="H6" i="41"/>
  <c r="H5" i="41"/>
  <c r="H4" i="41"/>
  <c r="H3" i="41"/>
  <c r="H2" i="41"/>
  <c r="G30" i="41"/>
  <c r="I30" i="41" s="1"/>
  <c r="F30" i="41" s="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I11" i="41" s="1"/>
  <c r="G10" i="41"/>
  <c r="G9" i="41"/>
  <c r="G8" i="41"/>
  <c r="I8" i="41" s="1"/>
  <c r="F8" i="41" s="1"/>
  <c r="G7" i="41"/>
  <c r="I7" i="41" s="1"/>
  <c r="F7" i="41" s="1"/>
  <c r="G6" i="41"/>
  <c r="G5" i="41"/>
  <c r="G4" i="41"/>
  <c r="G3" i="41"/>
  <c r="I26" i="41"/>
  <c r="F26" i="41" s="1"/>
  <c r="G2" i="41"/>
  <c r="N37" i="41"/>
  <c r="O37" i="41"/>
  <c r="P37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4" i="41"/>
  <c r="E3" i="41"/>
  <c r="E2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D2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B9" i="41"/>
  <c r="B8" i="41"/>
  <c r="B7" i="41"/>
  <c r="B6" i="41"/>
  <c r="B5" i="41"/>
  <c r="B4" i="41"/>
  <c r="B3" i="41"/>
  <c r="C2" i="41"/>
  <c r="B2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A3" i="41"/>
  <c r="A2" i="41"/>
  <c r="A2" i="42"/>
  <c r="F83" i="42"/>
  <c r="F80" i="42"/>
  <c r="F77" i="42"/>
  <c r="F74" i="42"/>
  <c r="F71" i="42"/>
  <c r="F68" i="42"/>
  <c r="F65" i="42"/>
  <c r="F62" i="42"/>
  <c r="F59" i="42"/>
  <c r="F56" i="42"/>
  <c r="F53" i="42"/>
  <c r="F50" i="42"/>
  <c r="F47" i="42"/>
  <c r="F44" i="42"/>
  <c r="F41" i="42"/>
  <c r="F38" i="42"/>
  <c r="F35" i="42"/>
  <c r="F32" i="42"/>
  <c r="F29" i="42"/>
  <c r="F26" i="42"/>
  <c r="F23" i="42"/>
  <c r="F17" i="42"/>
  <c r="F14" i="42"/>
  <c r="F11" i="42"/>
  <c r="F8" i="42"/>
  <c r="F5" i="42"/>
  <c r="F2" i="42"/>
  <c r="A86" i="42"/>
  <c r="A83" i="42"/>
  <c r="A80" i="42"/>
  <c r="A77" i="42"/>
  <c r="A74" i="42"/>
  <c r="A71" i="42"/>
  <c r="A68" i="42"/>
  <c r="A65" i="42"/>
  <c r="A62" i="42"/>
  <c r="A59" i="42"/>
  <c r="A56" i="42"/>
  <c r="A53" i="42"/>
  <c r="A50" i="42"/>
  <c r="A47" i="42"/>
  <c r="A44" i="42"/>
  <c r="A41" i="42"/>
  <c r="A38" i="42"/>
  <c r="A35" i="42"/>
  <c r="A32" i="42"/>
  <c r="A29" i="42"/>
  <c r="A26" i="42"/>
  <c r="A23" i="42"/>
  <c r="A20" i="42"/>
  <c r="A17" i="42"/>
  <c r="A14" i="42"/>
  <c r="A11" i="42"/>
  <c r="A8" i="42"/>
  <c r="O19" i="37"/>
  <c r="B31" i="14"/>
  <c r="B86" i="42" s="1"/>
  <c r="B30" i="14"/>
  <c r="B83" i="42" s="1"/>
  <c r="B29" i="14"/>
  <c r="B80" i="42" s="1"/>
  <c r="B28" i="14"/>
  <c r="B77" i="42" s="1"/>
  <c r="B27" i="14"/>
  <c r="B74" i="42" s="1"/>
  <c r="B26" i="14"/>
  <c r="B71" i="42" s="1"/>
  <c r="B25" i="14"/>
  <c r="B68" i="42" s="1"/>
  <c r="B24" i="14"/>
  <c r="B65" i="42" s="1"/>
  <c r="B23" i="14"/>
  <c r="B63" i="42" s="1"/>
  <c r="B22" i="14"/>
  <c r="B59" i="42" s="1"/>
  <c r="B21" i="14"/>
  <c r="B56" i="42" s="1"/>
  <c r="B20" i="14"/>
  <c r="B53" i="42" s="1"/>
  <c r="A23" i="14"/>
  <c r="A24" i="14"/>
  <c r="A25" i="14"/>
  <c r="A26" i="14"/>
  <c r="A27" i="14"/>
  <c r="A28" i="14"/>
  <c r="A29" i="14"/>
  <c r="A30" i="14"/>
  <c r="A31" i="14"/>
  <c r="A22" i="14"/>
  <c r="A21" i="14"/>
  <c r="A20" i="14"/>
  <c r="I4" i="37"/>
  <c r="J23" i="41" s="1"/>
  <c r="M23" i="41" s="1"/>
  <c r="P19" i="38"/>
  <c r="O19" i="38"/>
  <c r="N19" i="38"/>
  <c r="H19" i="38"/>
  <c r="G19" i="38"/>
  <c r="F19" i="38"/>
  <c r="Q18" i="38"/>
  <c r="Q17" i="38"/>
  <c r="Q16" i="38"/>
  <c r="Q15" i="38"/>
  <c r="Q14" i="38"/>
  <c r="Q13" i="38"/>
  <c r="Q12" i="38"/>
  <c r="Q11" i="38"/>
  <c r="Q10" i="38"/>
  <c r="Q9" i="38"/>
  <c r="Q8" i="38"/>
  <c r="Q7" i="38"/>
  <c r="Q6" i="38"/>
  <c r="Q5" i="38"/>
  <c r="Q4" i="38"/>
  <c r="I4" i="38"/>
  <c r="J30" i="41" s="1"/>
  <c r="M30" i="41" s="1"/>
  <c r="P19" i="39"/>
  <c r="O19" i="39"/>
  <c r="N19" i="39"/>
  <c r="H19" i="39"/>
  <c r="G19" i="39"/>
  <c r="F19" i="39"/>
  <c r="Q18" i="39"/>
  <c r="Q17" i="39"/>
  <c r="Q16" i="39"/>
  <c r="Q15" i="39"/>
  <c r="Q14" i="39"/>
  <c r="Q13" i="39"/>
  <c r="Q12" i="39"/>
  <c r="Q11" i="39"/>
  <c r="Q10" i="39"/>
  <c r="Q9" i="39"/>
  <c r="Q8" i="39"/>
  <c r="Q7" i="39"/>
  <c r="Q6" i="39"/>
  <c r="Q5" i="39"/>
  <c r="Q4" i="39"/>
  <c r="I4" i="39"/>
  <c r="J29" i="41" s="1"/>
  <c r="M29" i="41" s="1"/>
  <c r="P19" i="40"/>
  <c r="O19" i="40"/>
  <c r="N19" i="40"/>
  <c r="H19" i="40"/>
  <c r="G19" i="40"/>
  <c r="F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Q6" i="40"/>
  <c r="Q5" i="40"/>
  <c r="Q4" i="40"/>
  <c r="I4" i="40"/>
  <c r="J28" i="41" s="1"/>
  <c r="M28" i="41" s="1"/>
  <c r="P19" i="33"/>
  <c r="O19" i="33"/>
  <c r="N19" i="33"/>
  <c r="H19" i="33"/>
  <c r="G19" i="33"/>
  <c r="F19" i="33"/>
  <c r="Q18" i="33"/>
  <c r="Q17" i="33"/>
  <c r="Q16" i="33"/>
  <c r="Q15" i="33"/>
  <c r="Q14" i="33"/>
  <c r="Q13" i="33"/>
  <c r="Q12" i="33"/>
  <c r="Q11" i="33"/>
  <c r="Q10" i="33"/>
  <c r="Q9" i="33"/>
  <c r="Q8" i="33"/>
  <c r="Q7" i="33"/>
  <c r="Q6" i="33"/>
  <c r="Q5" i="33"/>
  <c r="Q4" i="33"/>
  <c r="I4" i="33"/>
  <c r="J27" i="41" s="1"/>
  <c r="M27" i="41" s="1"/>
  <c r="P19" i="34"/>
  <c r="O19" i="34"/>
  <c r="N19" i="34"/>
  <c r="H19" i="34"/>
  <c r="G19" i="34"/>
  <c r="F19" i="34"/>
  <c r="Q18" i="34"/>
  <c r="Q17" i="34"/>
  <c r="Q16" i="34"/>
  <c r="Q15" i="34"/>
  <c r="Q14" i="34"/>
  <c r="Q13" i="34"/>
  <c r="Q12" i="34"/>
  <c r="Q11" i="34"/>
  <c r="Q10" i="34"/>
  <c r="Q9" i="34"/>
  <c r="Q8" i="34"/>
  <c r="Q7" i="34"/>
  <c r="Q6" i="34"/>
  <c r="Q5" i="34"/>
  <c r="Q4" i="34"/>
  <c r="I4" i="34"/>
  <c r="J26" i="41" s="1"/>
  <c r="M26" i="41" s="1"/>
  <c r="P19" i="35"/>
  <c r="O19" i="35"/>
  <c r="N19" i="35"/>
  <c r="H19" i="35"/>
  <c r="G19" i="35"/>
  <c r="F19" i="35"/>
  <c r="Q18" i="35"/>
  <c r="Q17" i="35"/>
  <c r="Q16" i="35"/>
  <c r="Q15" i="35"/>
  <c r="Q14" i="35"/>
  <c r="Q13" i="35"/>
  <c r="Q12" i="35"/>
  <c r="Q11" i="35"/>
  <c r="Q10" i="35"/>
  <c r="Q9" i="35"/>
  <c r="Q8" i="35"/>
  <c r="Q7" i="35"/>
  <c r="Q6" i="35"/>
  <c r="Q5" i="35"/>
  <c r="Q4" i="35"/>
  <c r="I4" i="35"/>
  <c r="J25" i="41" s="1"/>
  <c r="M25" i="41" s="1"/>
  <c r="P19" i="36"/>
  <c r="O19" i="36"/>
  <c r="N19" i="36"/>
  <c r="H19" i="36"/>
  <c r="G19" i="36"/>
  <c r="F19" i="36"/>
  <c r="Q18" i="36"/>
  <c r="Q17" i="36"/>
  <c r="Q16" i="36"/>
  <c r="Q15" i="36"/>
  <c r="Q14" i="36"/>
  <c r="Q13" i="36"/>
  <c r="Q12" i="36"/>
  <c r="Q11" i="36"/>
  <c r="Q10" i="36"/>
  <c r="Q9" i="36"/>
  <c r="Q8" i="36"/>
  <c r="Q7" i="36"/>
  <c r="Q6" i="36"/>
  <c r="Q5" i="36"/>
  <c r="Q4" i="36"/>
  <c r="I4" i="36"/>
  <c r="J24" i="41" s="1"/>
  <c r="M24" i="41" s="1"/>
  <c r="P19" i="37"/>
  <c r="N19" i="37"/>
  <c r="H19" i="37"/>
  <c r="G19" i="37"/>
  <c r="F19" i="37"/>
  <c r="Q18" i="37"/>
  <c r="Q17" i="37"/>
  <c r="Q16" i="37"/>
  <c r="Q15" i="37"/>
  <c r="K15" i="37" s="1"/>
  <c r="Q14" i="37"/>
  <c r="K14" i="37" s="1"/>
  <c r="Q13" i="37"/>
  <c r="Q12" i="37"/>
  <c r="Q11" i="37"/>
  <c r="Q10" i="37"/>
  <c r="K10" i="37" s="1"/>
  <c r="Q9" i="37"/>
  <c r="K9" i="37" s="1"/>
  <c r="Q8" i="37"/>
  <c r="Q7" i="37"/>
  <c r="K7" i="37" s="1"/>
  <c r="Q6" i="37"/>
  <c r="Q5" i="37"/>
  <c r="Q4" i="37"/>
  <c r="P19" i="32"/>
  <c r="O19" i="32"/>
  <c r="N19" i="32"/>
  <c r="H19" i="32"/>
  <c r="G19" i="32"/>
  <c r="F19" i="32"/>
  <c r="Q18" i="32"/>
  <c r="Q17" i="32"/>
  <c r="Q16" i="32"/>
  <c r="Q15" i="32"/>
  <c r="Q14" i="32"/>
  <c r="Q13" i="32"/>
  <c r="Q12" i="32"/>
  <c r="Q11" i="32"/>
  <c r="Q10" i="32"/>
  <c r="Q9" i="32"/>
  <c r="Q8" i="32"/>
  <c r="Q7" i="32"/>
  <c r="Q6" i="32"/>
  <c r="Q5" i="32"/>
  <c r="Q4" i="32"/>
  <c r="I4" i="32"/>
  <c r="K15" i="32" s="1"/>
  <c r="B104" i="42" l="1"/>
  <c r="B105" i="42"/>
  <c r="B106" i="42"/>
  <c r="K18" i="48"/>
  <c r="J36" i="41"/>
  <c r="M36" i="41" s="1"/>
  <c r="T6" i="48"/>
  <c r="G106" i="42"/>
  <c r="F37" i="20"/>
  <c r="B103" i="42"/>
  <c r="B102" i="42"/>
  <c r="B101" i="42"/>
  <c r="G103" i="42"/>
  <c r="T6" i="47"/>
  <c r="R18" i="47"/>
  <c r="S18" i="47" s="1"/>
  <c r="T18" i="47"/>
  <c r="U18" i="47" s="1"/>
  <c r="K17" i="47"/>
  <c r="J35" i="41"/>
  <c r="M35" i="41" s="1"/>
  <c r="F36" i="20"/>
  <c r="B99" i="42"/>
  <c r="B98" i="42"/>
  <c r="B100" i="42"/>
  <c r="K18" i="46"/>
  <c r="J34" i="41"/>
  <c r="M34" i="41" s="1"/>
  <c r="K17" i="45"/>
  <c r="J33" i="41"/>
  <c r="M33" i="41" s="1"/>
  <c r="B96" i="42"/>
  <c r="B95" i="42"/>
  <c r="B97" i="42"/>
  <c r="T6" i="44"/>
  <c r="G94" i="42"/>
  <c r="K17" i="44"/>
  <c r="J32" i="41"/>
  <c r="M32" i="41" s="1"/>
  <c r="B94" i="42"/>
  <c r="B93" i="42"/>
  <c r="B92" i="42"/>
  <c r="K17" i="43"/>
  <c r="J31" i="41"/>
  <c r="M31" i="41" s="1"/>
  <c r="G91" i="42"/>
  <c r="T6" i="43"/>
  <c r="F32" i="20"/>
  <c r="R18" i="43"/>
  <c r="S18" i="43" s="1"/>
  <c r="T18" i="43"/>
  <c r="U18" i="43" s="1"/>
  <c r="B91" i="42"/>
  <c r="B89" i="42"/>
  <c r="B90" i="42"/>
  <c r="R7" i="37"/>
  <c r="S7" i="37" s="1"/>
  <c r="T7" i="37"/>
  <c r="U7" i="37" s="1"/>
  <c r="R9" i="37"/>
  <c r="S9" i="37" s="1"/>
  <c r="T9" i="37"/>
  <c r="U9" i="37" s="1"/>
  <c r="R15" i="37"/>
  <c r="S15" i="37" s="1"/>
  <c r="T15" i="37"/>
  <c r="U15" i="37" s="1"/>
  <c r="R10" i="37"/>
  <c r="S10" i="37" s="1"/>
  <c r="T10" i="37"/>
  <c r="U10" i="37" s="1"/>
  <c r="R14" i="37"/>
  <c r="S14" i="37" s="1"/>
  <c r="T14" i="37"/>
  <c r="U14" i="37" s="1"/>
  <c r="R15" i="32"/>
  <c r="S15" i="32" s="1"/>
  <c r="T15" i="32"/>
  <c r="U15" i="32" s="1"/>
  <c r="H37" i="41"/>
  <c r="E37" i="41"/>
  <c r="G37" i="41"/>
  <c r="F22" i="20"/>
  <c r="F26" i="20"/>
  <c r="F30" i="20"/>
  <c r="I17" i="41"/>
  <c r="F17" i="41" s="1"/>
  <c r="I21" i="41"/>
  <c r="F21" i="41" s="1"/>
  <c r="I18" i="41"/>
  <c r="F18" i="41" s="1"/>
  <c r="I28" i="41"/>
  <c r="F28" i="41" s="1"/>
  <c r="F23" i="20"/>
  <c r="F27" i="20"/>
  <c r="F31" i="20"/>
  <c r="B62" i="42"/>
  <c r="B61" i="42"/>
  <c r="B67" i="42"/>
  <c r="B73" i="42"/>
  <c r="B79" i="42"/>
  <c r="B85" i="42"/>
  <c r="B87" i="42"/>
  <c r="B58" i="42"/>
  <c r="B64" i="42"/>
  <c r="B70" i="42"/>
  <c r="B76" i="42"/>
  <c r="B82" i="42"/>
  <c r="B88" i="42"/>
  <c r="I19" i="48"/>
  <c r="K4" i="48"/>
  <c r="I19" i="47"/>
  <c r="K4" i="47"/>
  <c r="K6" i="46"/>
  <c r="I19" i="46"/>
  <c r="K4" i="46"/>
  <c r="K4" i="45"/>
  <c r="K5" i="45"/>
  <c r="K6" i="45"/>
  <c r="K18" i="45"/>
  <c r="I19" i="45"/>
  <c r="K18" i="44"/>
  <c r="I19" i="44"/>
  <c r="K4" i="44"/>
  <c r="I19" i="43"/>
  <c r="K4" i="43"/>
  <c r="T4" i="48"/>
  <c r="R6" i="48"/>
  <c r="Q19" i="48"/>
  <c r="J4" i="48" s="1"/>
  <c r="K5" i="48"/>
  <c r="K7" i="48"/>
  <c r="K8" i="48"/>
  <c r="K9" i="48"/>
  <c r="K10" i="48"/>
  <c r="K11" i="48"/>
  <c r="K12" i="48"/>
  <c r="K13" i="48"/>
  <c r="K14" i="48"/>
  <c r="K15" i="48"/>
  <c r="K16" i="48"/>
  <c r="K17" i="48"/>
  <c r="R6" i="47"/>
  <c r="Q19" i="47"/>
  <c r="J4" i="47" s="1"/>
  <c r="K5" i="47"/>
  <c r="K7" i="47"/>
  <c r="K8" i="47"/>
  <c r="K9" i="47"/>
  <c r="K10" i="47"/>
  <c r="K11" i="47"/>
  <c r="K12" i="47"/>
  <c r="K13" i="47"/>
  <c r="K14" i="47"/>
  <c r="K15" i="47"/>
  <c r="K16" i="47"/>
  <c r="Q19" i="46"/>
  <c r="J4" i="46" s="1"/>
  <c r="K5" i="46"/>
  <c r="G99" i="42" s="1"/>
  <c r="K7" i="46"/>
  <c r="K8" i="46"/>
  <c r="K9" i="46"/>
  <c r="K10" i="46"/>
  <c r="K11" i="46"/>
  <c r="K12" i="46"/>
  <c r="K13" i="46"/>
  <c r="K14" i="46"/>
  <c r="K15" i="46"/>
  <c r="K16" i="46"/>
  <c r="K17" i="46"/>
  <c r="R6" i="45"/>
  <c r="R4" i="45"/>
  <c r="Q19" i="45"/>
  <c r="J4" i="45" s="1"/>
  <c r="K7" i="45"/>
  <c r="K8" i="45"/>
  <c r="K9" i="45"/>
  <c r="K10" i="45"/>
  <c r="K11" i="45"/>
  <c r="K12" i="45"/>
  <c r="K13" i="45"/>
  <c r="K14" i="45"/>
  <c r="K15" i="45"/>
  <c r="K16" i="45"/>
  <c r="R6" i="44"/>
  <c r="Q19" i="44"/>
  <c r="J4" i="44" s="1"/>
  <c r="K5" i="44"/>
  <c r="G93" i="42" s="1"/>
  <c r="K7" i="44"/>
  <c r="K8" i="44"/>
  <c r="K9" i="44"/>
  <c r="K10" i="44"/>
  <c r="K11" i="44"/>
  <c r="K12" i="44"/>
  <c r="K13" i="44"/>
  <c r="K14" i="44"/>
  <c r="K15" i="44"/>
  <c r="K16" i="44"/>
  <c r="R6" i="43"/>
  <c r="Q19" i="43"/>
  <c r="J4" i="43" s="1"/>
  <c r="K5" i="43"/>
  <c r="G90" i="42" s="1"/>
  <c r="K7" i="43"/>
  <c r="K8" i="43"/>
  <c r="K9" i="43"/>
  <c r="K10" i="43"/>
  <c r="K11" i="43"/>
  <c r="K12" i="43"/>
  <c r="K13" i="43"/>
  <c r="K14" i="43"/>
  <c r="K15" i="43"/>
  <c r="K16" i="43"/>
  <c r="K18" i="38"/>
  <c r="B84" i="42"/>
  <c r="B81" i="42"/>
  <c r="B78" i="42"/>
  <c r="B75" i="42"/>
  <c r="B72" i="42"/>
  <c r="I25" i="41"/>
  <c r="F25" i="41" s="1"/>
  <c r="B69" i="42"/>
  <c r="K18" i="37"/>
  <c r="B66" i="42"/>
  <c r="J22" i="41"/>
  <c r="M22" i="41" s="1"/>
  <c r="F25" i="20"/>
  <c r="B60" i="42"/>
  <c r="F24" i="20"/>
  <c r="F28" i="20"/>
  <c r="B57" i="42"/>
  <c r="B55" i="42"/>
  <c r="B54" i="42"/>
  <c r="I12" i="41"/>
  <c r="F12" i="41" s="1"/>
  <c r="I27" i="41"/>
  <c r="F27" i="41" s="1"/>
  <c r="I24" i="41"/>
  <c r="F24" i="41" s="1"/>
  <c r="I23" i="41"/>
  <c r="F23" i="41" s="1"/>
  <c r="I22" i="41"/>
  <c r="F22" i="41" s="1"/>
  <c r="I20" i="41"/>
  <c r="F20" i="41" s="1"/>
  <c r="I19" i="41"/>
  <c r="F19" i="41" s="1"/>
  <c r="I16" i="41"/>
  <c r="F16" i="41" s="1"/>
  <c r="I15" i="41"/>
  <c r="F15" i="41" s="1"/>
  <c r="I14" i="41"/>
  <c r="F14" i="41" s="1"/>
  <c r="F11" i="41"/>
  <c r="I10" i="41"/>
  <c r="F10" i="41" s="1"/>
  <c r="I6" i="41"/>
  <c r="F6" i="41" s="1"/>
  <c r="I4" i="41"/>
  <c r="F4" i="41" s="1"/>
  <c r="I3" i="41"/>
  <c r="F3" i="41" s="1"/>
  <c r="I29" i="41"/>
  <c r="F29" i="41" s="1"/>
  <c r="I13" i="41"/>
  <c r="F13" i="41" s="1"/>
  <c r="I9" i="41"/>
  <c r="F9" i="41" s="1"/>
  <c r="I5" i="41"/>
  <c r="F5" i="41" s="1"/>
  <c r="I2" i="41"/>
  <c r="K16" i="39"/>
  <c r="K17" i="33"/>
  <c r="K6" i="37"/>
  <c r="T6" i="37" s="1"/>
  <c r="K11" i="37"/>
  <c r="K13" i="37"/>
  <c r="K16" i="37"/>
  <c r="K8" i="37"/>
  <c r="K5" i="37"/>
  <c r="T5" i="37" s="1"/>
  <c r="K12" i="37"/>
  <c r="K17" i="37"/>
  <c r="I19" i="37"/>
  <c r="Q19" i="38"/>
  <c r="J4" i="38" s="1"/>
  <c r="K11" i="38"/>
  <c r="Q19" i="39"/>
  <c r="J4" i="39" s="1"/>
  <c r="K17" i="39"/>
  <c r="K5" i="39"/>
  <c r="T5" i="39" s="1"/>
  <c r="K13" i="39"/>
  <c r="Q19" i="33"/>
  <c r="J4" i="33" s="1"/>
  <c r="Q19" i="34"/>
  <c r="K7" i="36"/>
  <c r="K8" i="36"/>
  <c r="K4" i="37"/>
  <c r="T4" i="37" s="1"/>
  <c r="K16" i="32"/>
  <c r="K18" i="36"/>
  <c r="Q19" i="40"/>
  <c r="J4" i="40" s="1"/>
  <c r="Q19" i="36"/>
  <c r="J4" i="36" s="1"/>
  <c r="Q19" i="32"/>
  <c r="J4" i="32" s="1"/>
  <c r="K8" i="32"/>
  <c r="I19" i="32"/>
  <c r="I19" i="35"/>
  <c r="K16" i="34"/>
  <c r="K15" i="40"/>
  <c r="Q19" i="37"/>
  <c r="J4" i="37" s="1"/>
  <c r="K8" i="38"/>
  <c r="K16" i="38"/>
  <c r="K7" i="38"/>
  <c r="K15" i="38"/>
  <c r="K4" i="38"/>
  <c r="K12" i="38"/>
  <c r="K5" i="38"/>
  <c r="T5" i="38" s="1"/>
  <c r="I19" i="38"/>
  <c r="K9" i="38"/>
  <c r="K13" i="38"/>
  <c r="K17" i="38"/>
  <c r="K6" i="38"/>
  <c r="T6" i="38" s="1"/>
  <c r="K10" i="38"/>
  <c r="K14" i="38"/>
  <c r="K9" i="39"/>
  <c r="K6" i="39"/>
  <c r="T6" i="39" s="1"/>
  <c r="K10" i="39"/>
  <c r="K14" i="39"/>
  <c r="K18" i="39"/>
  <c r="K7" i="39"/>
  <c r="K11" i="39"/>
  <c r="K15" i="39"/>
  <c r="K4" i="39"/>
  <c r="T4" i="39" s="1"/>
  <c r="I19" i="39"/>
  <c r="K8" i="39"/>
  <c r="K12" i="39"/>
  <c r="K8" i="40"/>
  <c r="K16" i="40"/>
  <c r="K5" i="40"/>
  <c r="T5" i="40" s="1"/>
  <c r="K13" i="40"/>
  <c r="K4" i="40"/>
  <c r="T4" i="40" s="1"/>
  <c r="K12" i="40"/>
  <c r="I19" i="40"/>
  <c r="K9" i="40"/>
  <c r="K17" i="40"/>
  <c r="K6" i="40"/>
  <c r="T6" i="40" s="1"/>
  <c r="K10" i="40"/>
  <c r="K14" i="40"/>
  <c r="K18" i="40"/>
  <c r="K7" i="40"/>
  <c r="K11" i="40"/>
  <c r="J4" i="34"/>
  <c r="K7" i="33"/>
  <c r="K11" i="33"/>
  <c r="K15" i="33"/>
  <c r="K10" i="33"/>
  <c r="K14" i="33"/>
  <c r="K18" i="33"/>
  <c r="K4" i="33"/>
  <c r="T4" i="33" s="1"/>
  <c r="K8" i="33"/>
  <c r="K12" i="33"/>
  <c r="K16" i="33"/>
  <c r="K6" i="33"/>
  <c r="T6" i="33" s="1"/>
  <c r="K5" i="33"/>
  <c r="T5" i="33" s="1"/>
  <c r="I19" i="33"/>
  <c r="K9" i="33"/>
  <c r="K13" i="33"/>
  <c r="K9" i="34"/>
  <c r="I19" i="34"/>
  <c r="K13" i="34"/>
  <c r="K17" i="34"/>
  <c r="K5" i="34"/>
  <c r="T5" i="34" s="1"/>
  <c r="K6" i="34"/>
  <c r="T6" i="34" s="1"/>
  <c r="K10" i="34"/>
  <c r="K14" i="34"/>
  <c r="K18" i="34"/>
  <c r="K7" i="34"/>
  <c r="K11" i="34"/>
  <c r="K15" i="34"/>
  <c r="K4" i="34"/>
  <c r="T4" i="34" s="1"/>
  <c r="K8" i="34"/>
  <c r="K12" i="34"/>
  <c r="Q19" i="35"/>
  <c r="J4" i="35" s="1"/>
  <c r="K12" i="35"/>
  <c r="K16" i="35"/>
  <c r="K4" i="35"/>
  <c r="T4" i="35" s="1"/>
  <c r="K8" i="35"/>
  <c r="K5" i="35"/>
  <c r="T5" i="35" s="1"/>
  <c r="K9" i="35"/>
  <c r="K13" i="35"/>
  <c r="K17" i="35"/>
  <c r="K6" i="35"/>
  <c r="T6" i="35" s="1"/>
  <c r="K10" i="35"/>
  <c r="K14" i="35"/>
  <c r="K18" i="35"/>
  <c r="K7" i="35"/>
  <c r="K11" i="35"/>
  <c r="K15" i="35"/>
  <c r="K4" i="36"/>
  <c r="T4" i="36" s="1"/>
  <c r="K12" i="36"/>
  <c r="K11" i="36"/>
  <c r="I19" i="36"/>
  <c r="K16" i="36"/>
  <c r="K5" i="36"/>
  <c r="T5" i="36" s="1"/>
  <c r="K9" i="36"/>
  <c r="K15" i="36"/>
  <c r="K13" i="36"/>
  <c r="K17" i="36"/>
  <c r="K6" i="36"/>
  <c r="T6" i="36" s="1"/>
  <c r="K10" i="36"/>
  <c r="K14" i="36"/>
  <c r="K5" i="32"/>
  <c r="T5" i="32" s="1"/>
  <c r="K4" i="32"/>
  <c r="T4" i="32" s="1"/>
  <c r="K12" i="32"/>
  <c r="K13" i="32"/>
  <c r="K9" i="32"/>
  <c r="K17" i="32"/>
  <c r="K10" i="32"/>
  <c r="K14" i="32"/>
  <c r="K18" i="32"/>
  <c r="K7" i="32"/>
  <c r="K11" i="32"/>
  <c r="E21" i="20"/>
  <c r="E20" i="20"/>
  <c r="E19" i="20"/>
  <c r="E18" i="20"/>
  <c r="E17" i="20"/>
  <c r="E16" i="20"/>
  <c r="E15" i="20"/>
  <c r="E14" i="20"/>
  <c r="E13" i="20"/>
  <c r="D21" i="20"/>
  <c r="D20" i="20"/>
  <c r="D19" i="20"/>
  <c r="D18" i="20"/>
  <c r="D17" i="20"/>
  <c r="D15" i="20"/>
  <c r="D16" i="20"/>
  <c r="D14" i="20"/>
  <c r="D13" i="20"/>
  <c r="C21" i="20"/>
  <c r="C20" i="20"/>
  <c r="C19" i="20"/>
  <c r="C18" i="20"/>
  <c r="C17" i="20"/>
  <c r="C16" i="20"/>
  <c r="C15" i="20"/>
  <c r="C14" i="20"/>
  <c r="C13" i="20"/>
  <c r="A21" i="20"/>
  <c r="A20" i="20"/>
  <c r="A19" i="20"/>
  <c r="A18" i="20"/>
  <c r="A17" i="20"/>
  <c r="A16" i="20"/>
  <c r="A15" i="20"/>
  <c r="A14" i="20"/>
  <c r="A13" i="20"/>
  <c r="B21" i="20"/>
  <c r="B20" i="20"/>
  <c r="B19" i="20"/>
  <c r="B18" i="20"/>
  <c r="B17" i="20"/>
  <c r="B16" i="20"/>
  <c r="B15" i="20"/>
  <c r="B14" i="20"/>
  <c r="B13" i="20"/>
  <c r="B19" i="14"/>
  <c r="B18" i="14"/>
  <c r="B17" i="14"/>
  <c r="B16" i="14"/>
  <c r="B15" i="14"/>
  <c r="A19" i="14"/>
  <c r="A18" i="14"/>
  <c r="A17" i="14"/>
  <c r="A16" i="14"/>
  <c r="A15" i="14"/>
  <c r="B14" i="14"/>
  <c r="A14" i="14"/>
  <c r="B13" i="14"/>
  <c r="A13" i="14"/>
  <c r="P19" i="22"/>
  <c r="O19" i="22"/>
  <c r="N19" i="22"/>
  <c r="H19" i="22"/>
  <c r="G19" i="22"/>
  <c r="F19" i="22"/>
  <c r="Q18" i="22"/>
  <c r="I18" i="22"/>
  <c r="Q17" i="22"/>
  <c r="I17" i="22"/>
  <c r="Q16" i="22"/>
  <c r="I16" i="22"/>
  <c r="Q15" i="22"/>
  <c r="I15" i="22"/>
  <c r="Q14" i="22"/>
  <c r="I14" i="22"/>
  <c r="Q13" i="22"/>
  <c r="I13" i="22"/>
  <c r="Q12" i="22"/>
  <c r="I12" i="22"/>
  <c r="Q11" i="22"/>
  <c r="I11" i="22"/>
  <c r="Q10" i="22"/>
  <c r="K10" i="22" s="1"/>
  <c r="I10" i="22"/>
  <c r="Q9" i="22"/>
  <c r="I9" i="22"/>
  <c r="Q8" i="22"/>
  <c r="I8" i="22"/>
  <c r="Q7" i="22"/>
  <c r="I7" i="22"/>
  <c r="Q6" i="22"/>
  <c r="I6" i="22"/>
  <c r="Q5" i="22"/>
  <c r="I5" i="22"/>
  <c r="Q4" i="22"/>
  <c r="I4" i="22"/>
  <c r="J13" i="41" s="1"/>
  <c r="M13" i="41" s="1"/>
  <c r="P19" i="23"/>
  <c r="O19" i="23"/>
  <c r="N19" i="23"/>
  <c r="H19" i="23"/>
  <c r="G19" i="23"/>
  <c r="F19" i="23"/>
  <c r="Q18" i="23"/>
  <c r="I18" i="23"/>
  <c r="Q17" i="23"/>
  <c r="I17" i="23"/>
  <c r="Q16" i="23"/>
  <c r="I16" i="23"/>
  <c r="Q15" i="23"/>
  <c r="I15" i="23"/>
  <c r="Q14" i="23"/>
  <c r="I14" i="23"/>
  <c r="Q13" i="23"/>
  <c r="I13" i="23"/>
  <c r="Q12" i="23"/>
  <c r="I12" i="23"/>
  <c r="Q11" i="23"/>
  <c r="I11" i="23"/>
  <c r="Q10" i="23"/>
  <c r="I10" i="23"/>
  <c r="Q9" i="23"/>
  <c r="I9" i="23"/>
  <c r="Q8" i="23"/>
  <c r="I8" i="23"/>
  <c r="Q7" i="23"/>
  <c r="I7" i="23"/>
  <c r="Q6" i="23"/>
  <c r="I6" i="23"/>
  <c r="Q5" i="23"/>
  <c r="I5" i="23"/>
  <c r="Q4" i="23"/>
  <c r="I4" i="23"/>
  <c r="P19" i="24"/>
  <c r="O19" i="24"/>
  <c r="N19" i="24"/>
  <c r="H19" i="24"/>
  <c r="G19" i="24"/>
  <c r="F19" i="24"/>
  <c r="Q18" i="24"/>
  <c r="I18" i="24"/>
  <c r="Q17" i="24"/>
  <c r="I17" i="24"/>
  <c r="Q16" i="24"/>
  <c r="I16" i="24"/>
  <c r="Q15" i="24"/>
  <c r="I15" i="24"/>
  <c r="Q14" i="24"/>
  <c r="I14" i="24"/>
  <c r="Q13" i="24"/>
  <c r="I13" i="24"/>
  <c r="Q12" i="24"/>
  <c r="I12" i="24"/>
  <c r="Q11" i="24"/>
  <c r="I11" i="24"/>
  <c r="Q10" i="24"/>
  <c r="I10" i="24"/>
  <c r="Q9" i="24"/>
  <c r="I9" i="24"/>
  <c r="Q8" i="24"/>
  <c r="I8" i="24"/>
  <c r="Q7" i="24"/>
  <c r="I7" i="24"/>
  <c r="Q6" i="24"/>
  <c r="I6" i="24"/>
  <c r="Q5" i="24"/>
  <c r="I5" i="24"/>
  <c r="Q4" i="24"/>
  <c r="I4" i="24"/>
  <c r="P19" i="25"/>
  <c r="O19" i="25"/>
  <c r="N19" i="25"/>
  <c r="H19" i="25"/>
  <c r="G19" i="25"/>
  <c r="F19" i="25"/>
  <c r="Q18" i="25"/>
  <c r="I18" i="25"/>
  <c r="Q17" i="25"/>
  <c r="I17" i="25"/>
  <c r="Q16" i="25"/>
  <c r="I16" i="25"/>
  <c r="Q15" i="25"/>
  <c r="I15" i="25"/>
  <c r="Q14" i="25"/>
  <c r="I14" i="25"/>
  <c r="Q13" i="25"/>
  <c r="I13" i="25"/>
  <c r="Q12" i="25"/>
  <c r="I12" i="25"/>
  <c r="Q11" i="25"/>
  <c r="I11" i="25"/>
  <c r="Q10" i="25"/>
  <c r="I10" i="25"/>
  <c r="Q9" i="25"/>
  <c r="I9" i="25"/>
  <c r="Q8" i="25"/>
  <c r="I8" i="25"/>
  <c r="Q7" i="25"/>
  <c r="I7" i="25"/>
  <c r="Q6" i="25"/>
  <c r="I6" i="25"/>
  <c r="Q5" i="25"/>
  <c r="I5" i="25"/>
  <c r="Q4" i="25"/>
  <c r="I4" i="25"/>
  <c r="P19" i="26"/>
  <c r="O19" i="26"/>
  <c r="N19" i="26"/>
  <c r="H19" i="26"/>
  <c r="G19" i="26"/>
  <c r="F19" i="26"/>
  <c r="Q18" i="26"/>
  <c r="I18" i="26"/>
  <c r="Q17" i="26"/>
  <c r="I17" i="26"/>
  <c r="Q16" i="26"/>
  <c r="I16" i="26"/>
  <c r="Q15" i="26"/>
  <c r="I15" i="26"/>
  <c r="Q14" i="26"/>
  <c r="I14" i="26"/>
  <c r="Q13" i="26"/>
  <c r="I13" i="26"/>
  <c r="Q12" i="26"/>
  <c r="I12" i="26"/>
  <c r="Q11" i="26"/>
  <c r="I11" i="26"/>
  <c r="Q10" i="26"/>
  <c r="I10" i="26"/>
  <c r="Q9" i="26"/>
  <c r="I9" i="26"/>
  <c r="Q8" i="26"/>
  <c r="I8" i="26"/>
  <c r="Q7" i="26"/>
  <c r="I7" i="26"/>
  <c r="Q6" i="26"/>
  <c r="I6" i="26"/>
  <c r="Q5" i="26"/>
  <c r="I5" i="26"/>
  <c r="Q4" i="26"/>
  <c r="I4" i="26"/>
  <c r="P19" i="27"/>
  <c r="O19" i="27"/>
  <c r="N19" i="27"/>
  <c r="H19" i="27"/>
  <c r="G19" i="27"/>
  <c r="F19" i="27"/>
  <c r="Q18" i="27"/>
  <c r="I18" i="27"/>
  <c r="Q17" i="27"/>
  <c r="I17" i="27"/>
  <c r="Q16" i="27"/>
  <c r="I16" i="27"/>
  <c r="Q15" i="27"/>
  <c r="I15" i="27"/>
  <c r="Q14" i="27"/>
  <c r="I14" i="27"/>
  <c r="Q13" i="27"/>
  <c r="I13" i="27"/>
  <c r="Q12" i="27"/>
  <c r="I12" i="27"/>
  <c r="Q11" i="27"/>
  <c r="I11" i="27"/>
  <c r="Q10" i="27"/>
  <c r="I10" i="27"/>
  <c r="Q9" i="27"/>
  <c r="I9" i="27"/>
  <c r="Q8" i="27"/>
  <c r="I8" i="27"/>
  <c r="Q7" i="27"/>
  <c r="I7" i="27"/>
  <c r="Q6" i="27"/>
  <c r="I6" i="27"/>
  <c r="Q5" i="27"/>
  <c r="I5" i="27"/>
  <c r="Q4" i="27"/>
  <c r="I4" i="27"/>
  <c r="J18" i="41" s="1"/>
  <c r="M18" i="41" s="1"/>
  <c r="P19" i="28"/>
  <c r="O19" i="28"/>
  <c r="N19" i="28"/>
  <c r="H19" i="28"/>
  <c r="G19" i="28"/>
  <c r="F19" i="28"/>
  <c r="Q18" i="28"/>
  <c r="I18" i="28"/>
  <c r="Q17" i="28"/>
  <c r="I17" i="28"/>
  <c r="Q16" i="28"/>
  <c r="I16" i="28"/>
  <c r="Q15" i="28"/>
  <c r="I15" i="28"/>
  <c r="Q14" i="28"/>
  <c r="I14" i="28"/>
  <c r="Q13" i="28"/>
  <c r="I13" i="28"/>
  <c r="Q12" i="28"/>
  <c r="I12" i="28"/>
  <c r="Q11" i="28"/>
  <c r="I11" i="28"/>
  <c r="Q10" i="28"/>
  <c r="I10" i="28"/>
  <c r="Q9" i="28"/>
  <c r="I9" i="28"/>
  <c r="Q8" i="28"/>
  <c r="I8" i="28"/>
  <c r="Q7" i="28"/>
  <c r="I7" i="28"/>
  <c r="Q6" i="28"/>
  <c r="I6" i="28"/>
  <c r="Q5" i="28"/>
  <c r="I5" i="28"/>
  <c r="Q4" i="28"/>
  <c r="I4" i="28"/>
  <c r="P19" i="29"/>
  <c r="O19" i="29"/>
  <c r="N19" i="29"/>
  <c r="H19" i="29"/>
  <c r="G19" i="29"/>
  <c r="F19" i="29"/>
  <c r="Q18" i="29"/>
  <c r="I18" i="29"/>
  <c r="Q17" i="29"/>
  <c r="I17" i="29"/>
  <c r="Q16" i="29"/>
  <c r="I16" i="29"/>
  <c r="Q15" i="29"/>
  <c r="I15" i="29"/>
  <c r="Q14" i="29"/>
  <c r="I14" i="29"/>
  <c r="Q13" i="29"/>
  <c r="I13" i="29"/>
  <c r="Q12" i="29"/>
  <c r="I12" i="29"/>
  <c r="Q11" i="29"/>
  <c r="I11" i="29"/>
  <c r="Q10" i="29"/>
  <c r="I10" i="29"/>
  <c r="Q9" i="29"/>
  <c r="I9" i="29"/>
  <c r="Q8" i="29"/>
  <c r="I8" i="29"/>
  <c r="Q7" i="29"/>
  <c r="I7" i="29"/>
  <c r="Q6" i="29"/>
  <c r="I6" i="29"/>
  <c r="Q5" i="29"/>
  <c r="I5" i="29"/>
  <c r="Q4" i="29"/>
  <c r="I4" i="29"/>
  <c r="J20" i="41" s="1"/>
  <c r="M20" i="41" s="1"/>
  <c r="P19" i="30"/>
  <c r="O19" i="30"/>
  <c r="N19" i="30"/>
  <c r="H19" i="30"/>
  <c r="G19" i="30"/>
  <c r="F19" i="30"/>
  <c r="Q18" i="30"/>
  <c r="I18" i="30"/>
  <c r="Q17" i="30"/>
  <c r="I17" i="30"/>
  <c r="Q16" i="30"/>
  <c r="I16" i="30"/>
  <c r="Q15" i="30"/>
  <c r="I15" i="30"/>
  <c r="Q14" i="30"/>
  <c r="I14" i="30"/>
  <c r="Q13" i="30"/>
  <c r="I13" i="30"/>
  <c r="Q12" i="30"/>
  <c r="I12" i="30"/>
  <c r="Q11" i="30"/>
  <c r="I11" i="30"/>
  <c r="Q10" i="30"/>
  <c r="I10" i="30"/>
  <c r="Q9" i="30"/>
  <c r="I9" i="30"/>
  <c r="Q8" i="30"/>
  <c r="I8" i="30"/>
  <c r="Q7" i="30"/>
  <c r="I7" i="30"/>
  <c r="Q6" i="30"/>
  <c r="I6" i="30"/>
  <c r="Q5" i="30"/>
  <c r="I5" i="30"/>
  <c r="Q4" i="30"/>
  <c r="I4" i="30"/>
  <c r="J21" i="41" s="1"/>
  <c r="M21" i="41" s="1"/>
  <c r="P19" i="21"/>
  <c r="O19" i="21"/>
  <c r="N19" i="21"/>
  <c r="H19" i="21"/>
  <c r="G19" i="21"/>
  <c r="F19" i="21"/>
  <c r="Q18" i="21"/>
  <c r="I18" i="21"/>
  <c r="Q17" i="21"/>
  <c r="I17" i="21"/>
  <c r="Q16" i="21"/>
  <c r="I16" i="21"/>
  <c r="Q15" i="21"/>
  <c r="I15" i="21"/>
  <c r="Q14" i="21"/>
  <c r="I14" i="21"/>
  <c r="Q13" i="21"/>
  <c r="I13" i="21"/>
  <c r="Q12" i="21"/>
  <c r="I12" i="21"/>
  <c r="Q11" i="21"/>
  <c r="I11" i="21"/>
  <c r="Q10" i="21"/>
  <c r="I10" i="21"/>
  <c r="Q9" i="21"/>
  <c r="I9" i="21"/>
  <c r="Q8" i="21"/>
  <c r="I8" i="21"/>
  <c r="Q7" i="21"/>
  <c r="I7" i="21"/>
  <c r="Q6" i="21"/>
  <c r="I6" i="21"/>
  <c r="Q5" i="21"/>
  <c r="I5" i="21"/>
  <c r="Q4" i="21"/>
  <c r="I4" i="21"/>
  <c r="I4" i="5"/>
  <c r="J2" i="41" s="1"/>
  <c r="Q4" i="5"/>
  <c r="I5" i="5"/>
  <c r="Q5" i="5"/>
  <c r="I6" i="5"/>
  <c r="Q6" i="5"/>
  <c r="I7" i="5"/>
  <c r="Q7" i="5"/>
  <c r="I8" i="5"/>
  <c r="Q8" i="5"/>
  <c r="I9" i="5"/>
  <c r="Q9" i="5"/>
  <c r="I10" i="5"/>
  <c r="Q10" i="5"/>
  <c r="I11" i="5"/>
  <c r="Q11" i="5"/>
  <c r="I12" i="5"/>
  <c r="Q12" i="5"/>
  <c r="I13" i="5"/>
  <c r="Q13" i="5"/>
  <c r="I14" i="5"/>
  <c r="Q14" i="5"/>
  <c r="I15" i="5"/>
  <c r="Q15" i="5"/>
  <c r="I16" i="5"/>
  <c r="Q16" i="5"/>
  <c r="I17" i="5"/>
  <c r="Q17" i="5"/>
  <c r="I18" i="5"/>
  <c r="Q18" i="5"/>
  <c r="F19" i="5"/>
  <c r="G19" i="5"/>
  <c r="H19" i="5"/>
  <c r="N19" i="5"/>
  <c r="O19" i="5"/>
  <c r="P19" i="5"/>
  <c r="I4" i="6"/>
  <c r="J3" i="41" s="1"/>
  <c r="M3" i="41" s="1"/>
  <c r="Q4" i="6"/>
  <c r="I5" i="6"/>
  <c r="Q5" i="6"/>
  <c r="I6" i="6"/>
  <c r="Q6" i="6"/>
  <c r="I7" i="6"/>
  <c r="K7" i="6"/>
  <c r="Q7" i="6"/>
  <c r="I8" i="6"/>
  <c r="Q8" i="6"/>
  <c r="K8" i="6" s="1"/>
  <c r="I9" i="6"/>
  <c r="K9" i="6"/>
  <c r="Q9" i="6"/>
  <c r="I10" i="6"/>
  <c r="Q10" i="6"/>
  <c r="K10" i="6" s="1"/>
  <c r="I11" i="6"/>
  <c r="Q11" i="6"/>
  <c r="K11" i="6" s="1"/>
  <c r="I12" i="6"/>
  <c r="Q12" i="6"/>
  <c r="K12" i="6" s="1"/>
  <c r="I13" i="6"/>
  <c r="Q13" i="6"/>
  <c r="K13" i="6" s="1"/>
  <c r="I14" i="6"/>
  <c r="Q14" i="6"/>
  <c r="K14" i="6" s="1"/>
  <c r="I15" i="6"/>
  <c r="Q15" i="6"/>
  <c r="K15" i="6" s="1"/>
  <c r="I16" i="6"/>
  <c r="Q16" i="6"/>
  <c r="K16" i="6" s="1"/>
  <c r="I17" i="6"/>
  <c r="Q17" i="6"/>
  <c r="K17" i="6" s="1"/>
  <c r="I18" i="6"/>
  <c r="Q18" i="6"/>
  <c r="K18" i="6" s="1"/>
  <c r="F19" i="6"/>
  <c r="G19" i="6"/>
  <c r="H19" i="6"/>
  <c r="N19" i="6"/>
  <c r="O19" i="6"/>
  <c r="P19" i="6"/>
  <c r="I4" i="7"/>
  <c r="J4" i="41" s="1"/>
  <c r="M4" i="41" s="1"/>
  <c r="Q4" i="7"/>
  <c r="I5" i="7"/>
  <c r="Q5" i="7"/>
  <c r="I6" i="7"/>
  <c r="Q6" i="7"/>
  <c r="I7" i="7"/>
  <c r="Q7" i="7"/>
  <c r="I8" i="7"/>
  <c r="Q8" i="7"/>
  <c r="I9" i="7"/>
  <c r="Q9" i="7"/>
  <c r="I10" i="7"/>
  <c r="Q10" i="7"/>
  <c r="I11" i="7"/>
  <c r="Q11" i="7"/>
  <c r="I12" i="7"/>
  <c r="Q12" i="7"/>
  <c r="I13" i="7"/>
  <c r="Q13" i="7"/>
  <c r="I14" i="7"/>
  <c r="Q14" i="7"/>
  <c r="I15" i="7"/>
  <c r="Q15" i="7"/>
  <c r="I16" i="7"/>
  <c r="Q16" i="7"/>
  <c r="I17" i="7"/>
  <c r="Q17" i="7"/>
  <c r="I18" i="7"/>
  <c r="Q18" i="7"/>
  <c r="F19" i="7"/>
  <c r="G19" i="7"/>
  <c r="H19" i="7"/>
  <c r="N19" i="7"/>
  <c r="O19" i="7"/>
  <c r="P19" i="7"/>
  <c r="I4" i="8"/>
  <c r="J5" i="41" s="1"/>
  <c r="M5" i="41" s="1"/>
  <c r="Q4" i="8"/>
  <c r="I5" i="8"/>
  <c r="Q5" i="8"/>
  <c r="I6" i="8"/>
  <c r="Q6" i="8"/>
  <c r="I7" i="8"/>
  <c r="Q7" i="8"/>
  <c r="I8" i="8"/>
  <c r="Q8" i="8"/>
  <c r="I9" i="8"/>
  <c r="Q9" i="8"/>
  <c r="I10" i="8"/>
  <c r="Q10" i="8"/>
  <c r="I11" i="8"/>
  <c r="Q11" i="8"/>
  <c r="I12" i="8"/>
  <c r="Q12" i="8"/>
  <c r="I13" i="8"/>
  <c r="Q13" i="8"/>
  <c r="I14" i="8"/>
  <c r="Q14" i="8"/>
  <c r="I15" i="8"/>
  <c r="Q15" i="8"/>
  <c r="I16" i="8"/>
  <c r="Q16" i="8"/>
  <c r="I17" i="8"/>
  <c r="Q17" i="8"/>
  <c r="I18" i="8"/>
  <c r="Q18" i="8"/>
  <c r="F19" i="8"/>
  <c r="G19" i="8"/>
  <c r="H19" i="8"/>
  <c r="N19" i="8"/>
  <c r="O19" i="8"/>
  <c r="P19" i="8"/>
  <c r="I4" i="10"/>
  <c r="Q4" i="10"/>
  <c r="I5" i="10"/>
  <c r="Q5" i="10"/>
  <c r="I6" i="10"/>
  <c r="Q6" i="10"/>
  <c r="I7" i="10"/>
  <c r="Q7" i="10"/>
  <c r="I8" i="10"/>
  <c r="Q8" i="10"/>
  <c r="I9" i="10"/>
  <c r="Q9" i="10"/>
  <c r="I10" i="10"/>
  <c r="Q10" i="10"/>
  <c r="I11" i="10"/>
  <c r="Q11" i="10"/>
  <c r="I12" i="10"/>
  <c r="Q12" i="10"/>
  <c r="I13" i="10"/>
  <c r="Q13" i="10"/>
  <c r="I14" i="10"/>
  <c r="Q14" i="10"/>
  <c r="I15" i="10"/>
  <c r="Q15" i="10"/>
  <c r="I16" i="10"/>
  <c r="Q16" i="10"/>
  <c r="I17" i="10"/>
  <c r="Q17" i="10"/>
  <c r="I18" i="10"/>
  <c r="Q18" i="10"/>
  <c r="F19" i="10"/>
  <c r="G19" i="10"/>
  <c r="H19" i="10"/>
  <c r="N19" i="10"/>
  <c r="O19" i="10"/>
  <c r="P19" i="10"/>
  <c r="I4" i="15"/>
  <c r="Q4" i="15"/>
  <c r="I5" i="15"/>
  <c r="Q5" i="15"/>
  <c r="I6" i="15"/>
  <c r="Q6" i="15"/>
  <c r="I7" i="15"/>
  <c r="Q7" i="15"/>
  <c r="I8" i="15"/>
  <c r="Q8" i="15"/>
  <c r="I9" i="15"/>
  <c r="Q9" i="15"/>
  <c r="I10" i="15"/>
  <c r="Q10" i="15"/>
  <c r="I11" i="15"/>
  <c r="Q11" i="15"/>
  <c r="I12" i="15"/>
  <c r="Q12" i="15"/>
  <c r="I13" i="15"/>
  <c r="Q13" i="15"/>
  <c r="I14" i="15"/>
  <c r="Q14" i="15"/>
  <c r="I15" i="15"/>
  <c r="Q15" i="15"/>
  <c r="I16" i="15"/>
  <c r="Q16" i="15"/>
  <c r="I17" i="15"/>
  <c r="Q17" i="15"/>
  <c r="I18" i="15"/>
  <c r="Q18" i="15"/>
  <c r="F19" i="15"/>
  <c r="G19" i="15"/>
  <c r="H19" i="15"/>
  <c r="N19" i="15"/>
  <c r="O19" i="15"/>
  <c r="P19" i="15"/>
  <c r="I4" i="16"/>
  <c r="J8" i="41" s="1"/>
  <c r="M8" i="41" s="1"/>
  <c r="Q4" i="16"/>
  <c r="I5" i="16"/>
  <c r="Q5" i="16"/>
  <c r="I6" i="16"/>
  <c r="Q6" i="16"/>
  <c r="I7" i="16"/>
  <c r="Q7" i="16"/>
  <c r="I8" i="16"/>
  <c r="Q8" i="16"/>
  <c r="I9" i="16"/>
  <c r="Q9" i="16"/>
  <c r="I10" i="16"/>
  <c r="Q10" i="16"/>
  <c r="I11" i="16"/>
  <c r="Q11" i="16"/>
  <c r="I12" i="16"/>
  <c r="Q12" i="16"/>
  <c r="I13" i="16"/>
  <c r="Q13" i="16"/>
  <c r="I14" i="16"/>
  <c r="Q14" i="16"/>
  <c r="I15" i="16"/>
  <c r="Q15" i="16"/>
  <c r="I16" i="16"/>
  <c r="Q16" i="16"/>
  <c r="I17" i="16"/>
  <c r="Q17" i="16"/>
  <c r="I18" i="16"/>
  <c r="Q18" i="16"/>
  <c r="F19" i="16"/>
  <c r="G19" i="16"/>
  <c r="H19" i="16"/>
  <c r="N19" i="16"/>
  <c r="O19" i="16"/>
  <c r="P19" i="16"/>
  <c r="I4" i="17"/>
  <c r="J9" i="41" s="1"/>
  <c r="M9" i="41" s="1"/>
  <c r="Q4" i="17"/>
  <c r="I5" i="17"/>
  <c r="Q5" i="17"/>
  <c r="I6" i="17"/>
  <c r="Q6" i="17"/>
  <c r="I7" i="17"/>
  <c r="Q7" i="17"/>
  <c r="I8" i="17"/>
  <c r="Q8" i="17"/>
  <c r="I9" i="17"/>
  <c r="Q9" i="17"/>
  <c r="I10" i="17"/>
  <c r="Q10" i="17"/>
  <c r="I11" i="17"/>
  <c r="Q11" i="17"/>
  <c r="I12" i="17"/>
  <c r="Q12" i="17"/>
  <c r="I13" i="17"/>
  <c r="Q13" i="17"/>
  <c r="I14" i="17"/>
  <c r="Q14" i="17"/>
  <c r="I15" i="17"/>
  <c r="Q15" i="17"/>
  <c r="I16" i="17"/>
  <c r="Q16" i="17"/>
  <c r="I17" i="17"/>
  <c r="Q17" i="17"/>
  <c r="I18" i="17"/>
  <c r="Q18" i="17"/>
  <c r="F19" i="17"/>
  <c r="G19" i="17"/>
  <c r="H19" i="17"/>
  <c r="N19" i="17"/>
  <c r="O19" i="17"/>
  <c r="P19" i="17"/>
  <c r="I4" i="18"/>
  <c r="J10" i="41" s="1"/>
  <c r="M10" i="41" s="1"/>
  <c r="Q4" i="18"/>
  <c r="I5" i="18"/>
  <c r="Q5" i="18"/>
  <c r="I6" i="18"/>
  <c r="Q6" i="18"/>
  <c r="I7" i="18"/>
  <c r="Q7" i="18"/>
  <c r="I8" i="18"/>
  <c r="Q8" i="18"/>
  <c r="I9" i="18"/>
  <c r="Q9" i="18"/>
  <c r="I10" i="18"/>
  <c r="Q10" i="18"/>
  <c r="I11" i="18"/>
  <c r="Q11" i="18"/>
  <c r="I12" i="18"/>
  <c r="Q12" i="18"/>
  <c r="I13" i="18"/>
  <c r="Q13" i="18"/>
  <c r="I14" i="18"/>
  <c r="Q14" i="18"/>
  <c r="I15" i="18"/>
  <c r="Q15" i="18"/>
  <c r="I16" i="18"/>
  <c r="Q16" i="18"/>
  <c r="I17" i="18"/>
  <c r="Q17" i="18"/>
  <c r="I18" i="18"/>
  <c r="Q18" i="18"/>
  <c r="F19" i="18"/>
  <c r="G19" i="18"/>
  <c r="H19" i="18"/>
  <c r="N19" i="18"/>
  <c r="O19" i="18"/>
  <c r="P19" i="18"/>
  <c r="I4" i="19"/>
  <c r="Q4" i="19"/>
  <c r="I5" i="19"/>
  <c r="Q5" i="19"/>
  <c r="I6" i="19"/>
  <c r="Q6" i="19"/>
  <c r="I7" i="19"/>
  <c r="Q7" i="19"/>
  <c r="I8" i="19"/>
  <c r="Q8" i="19"/>
  <c r="I9" i="19"/>
  <c r="Q9" i="19"/>
  <c r="I10" i="19"/>
  <c r="Q10" i="19"/>
  <c r="I11" i="19"/>
  <c r="Q11" i="19"/>
  <c r="I12" i="19"/>
  <c r="Q12" i="19"/>
  <c r="I13" i="19"/>
  <c r="Q13" i="19"/>
  <c r="I14" i="19"/>
  <c r="Q14" i="19"/>
  <c r="I15" i="19"/>
  <c r="Q15" i="19"/>
  <c r="I16" i="19"/>
  <c r="Q16" i="19"/>
  <c r="I17" i="19"/>
  <c r="Q17" i="19"/>
  <c r="I18" i="19"/>
  <c r="Q18" i="19"/>
  <c r="F19" i="19"/>
  <c r="G19" i="19"/>
  <c r="H19" i="19"/>
  <c r="N19" i="19"/>
  <c r="O19" i="19"/>
  <c r="P19" i="19"/>
  <c r="A3" i="14"/>
  <c r="B3" i="14"/>
  <c r="A4" i="14"/>
  <c r="B4" i="14"/>
  <c r="B7" i="42" s="1"/>
  <c r="A5" i="14"/>
  <c r="B5" i="14"/>
  <c r="A6" i="14"/>
  <c r="B6" i="14"/>
  <c r="A7" i="14"/>
  <c r="B7" i="14"/>
  <c r="A8" i="14"/>
  <c r="B8" i="14"/>
  <c r="A9" i="14"/>
  <c r="B9" i="14"/>
  <c r="A10" i="14"/>
  <c r="B10" i="14"/>
  <c r="A11" i="14"/>
  <c r="B11" i="14"/>
  <c r="A12" i="14"/>
  <c r="B12" i="14"/>
  <c r="A3" i="20"/>
  <c r="B3" i="20"/>
  <c r="C3" i="20"/>
  <c r="D3" i="20"/>
  <c r="E3" i="20"/>
  <c r="A4" i="20"/>
  <c r="B4" i="20"/>
  <c r="C4" i="20"/>
  <c r="D4" i="20"/>
  <c r="E4" i="20"/>
  <c r="A5" i="20"/>
  <c r="B5" i="20"/>
  <c r="C5" i="20"/>
  <c r="D5" i="20"/>
  <c r="E5" i="20"/>
  <c r="A6" i="20"/>
  <c r="B6" i="20"/>
  <c r="C6" i="20"/>
  <c r="D6" i="20"/>
  <c r="E6" i="20"/>
  <c r="A7" i="20"/>
  <c r="B7" i="20"/>
  <c r="C7" i="20"/>
  <c r="D7" i="20"/>
  <c r="E7" i="20"/>
  <c r="A8" i="20"/>
  <c r="B8" i="20"/>
  <c r="C8" i="20"/>
  <c r="D8" i="20"/>
  <c r="E8" i="20"/>
  <c r="A9" i="20"/>
  <c r="B9" i="20"/>
  <c r="C9" i="20"/>
  <c r="D9" i="20"/>
  <c r="E9" i="20"/>
  <c r="A10" i="20"/>
  <c r="B10" i="20"/>
  <c r="C10" i="20"/>
  <c r="D10" i="20"/>
  <c r="E10" i="20"/>
  <c r="A11" i="20"/>
  <c r="B11" i="20"/>
  <c r="C11" i="20"/>
  <c r="D11" i="20"/>
  <c r="E11" i="20"/>
  <c r="A12" i="20"/>
  <c r="B12" i="20"/>
  <c r="C12" i="20"/>
  <c r="D12" i="20"/>
  <c r="E12" i="20"/>
  <c r="R17" i="48" l="1"/>
  <c r="S17" i="48" s="1"/>
  <c r="T17" i="48"/>
  <c r="U17" i="48" s="1"/>
  <c r="R13" i="48"/>
  <c r="S13" i="48" s="1"/>
  <c r="T13" i="48"/>
  <c r="U13" i="48" s="1"/>
  <c r="R9" i="48"/>
  <c r="S9" i="48" s="1"/>
  <c r="T9" i="48"/>
  <c r="U9" i="48" s="1"/>
  <c r="R14" i="48"/>
  <c r="S14" i="48" s="1"/>
  <c r="T14" i="48"/>
  <c r="U14" i="48" s="1"/>
  <c r="R18" i="48"/>
  <c r="S18" i="48" s="1"/>
  <c r="T18" i="48"/>
  <c r="U18" i="48" s="1"/>
  <c r="R16" i="48"/>
  <c r="S16" i="48" s="1"/>
  <c r="T16" i="48"/>
  <c r="U16" i="48" s="1"/>
  <c r="R12" i="48"/>
  <c r="S12" i="48" s="1"/>
  <c r="T12" i="48"/>
  <c r="U12" i="48" s="1"/>
  <c r="R8" i="48"/>
  <c r="S8" i="48" s="1"/>
  <c r="T8" i="48"/>
  <c r="U8" i="48" s="1"/>
  <c r="S6" i="48"/>
  <c r="H106" i="42"/>
  <c r="I106" i="42"/>
  <c r="U6" i="48"/>
  <c r="K106" i="42"/>
  <c r="J106" i="42"/>
  <c r="R10" i="48"/>
  <c r="S10" i="48" s="1"/>
  <c r="T10" i="48"/>
  <c r="U10" i="48" s="1"/>
  <c r="R15" i="48"/>
  <c r="S15" i="48" s="1"/>
  <c r="T15" i="48"/>
  <c r="U15" i="48" s="1"/>
  <c r="R11" i="48"/>
  <c r="S11" i="48" s="1"/>
  <c r="T11" i="48"/>
  <c r="U11" i="48" s="1"/>
  <c r="R7" i="48"/>
  <c r="S7" i="48" s="1"/>
  <c r="T7" i="48"/>
  <c r="U7" i="48" s="1"/>
  <c r="U4" i="48"/>
  <c r="J104" i="42"/>
  <c r="K104" i="42"/>
  <c r="G104" i="42"/>
  <c r="R4" i="48"/>
  <c r="S6" i="47"/>
  <c r="I103" i="42"/>
  <c r="H103" i="42"/>
  <c r="R15" i="47"/>
  <c r="S15" i="47" s="1"/>
  <c r="T15" i="47"/>
  <c r="U15" i="47" s="1"/>
  <c r="R11" i="47"/>
  <c r="S11" i="47" s="1"/>
  <c r="T11" i="47"/>
  <c r="U11" i="47" s="1"/>
  <c r="R7" i="47"/>
  <c r="S7" i="47" s="1"/>
  <c r="T7" i="47"/>
  <c r="U7" i="47" s="1"/>
  <c r="T4" i="47"/>
  <c r="R4" i="47"/>
  <c r="G101" i="42"/>
  <c r="R12" i="47"/>
  <c r="S12" i="47" s="1"/>
  <c r="T12" i="47"/>
  <c r="U12" i="47" s="1"/>
  <c r="R8" i="47"/>
  <c r="S8" i="47" s="1"/>
  <c r="T8" i="47"/>
  <c r="U8" i="47" s="1"/>
  <c r="R17" i="47"/>
  <c r="S17" i="47" s="1"/>
  <c r="T17" i="47"/>
  <c r="U17" i="47" s="1"/>
  <c r="R14" i="47"/>
  <c r="S14" i="47" s="1"/>
  <c r="T14" i="47"/>
  <c r="U14" i="47" s="1"/>
  <c r="R10" i="47"/>
  <c r="S10" i="47" s="1"/>
  <c r="T10" i="47"/>
  <c r="U10" i="47" s="1"/>
  <c r="R16" i="47"/>
  <c r="S16" i="47" s="1"/>
  <c r="T16" i="47"/>
  <c r="U16" i="47" s="1"/>
  <c r="R13" i="47"/>
  <c r="S13" i="47" s="1"/>
  <c r="T13" i="47"/>
  <c r="U13" i="47" s="1"/>
  <c r="R9" i="47"/>
  <c r="S9" i="47" s="1"/>
  <c r="T9" i="47"/>
  <c r="U9" i="47" s="1"/>
  <c r="U6" i="47"/>
  <c r="J103" i="42"/>
  <c r="K103" i="42"/>
  <c r="R11" i="46"/>
  <c r="S11" i="46" s="1"/>
  <c r="T11" i="46"/>
  <c r="U11" i="46" s="1"/>
  <c r="R14" i="46"/>
  <c r="S14" i="46" s="1"/>
  <c r="T14" i="46"/>
  <c r="U14" i="46" s="1"/>
  <c r="R10" i="46"/>
  <c r="S10" i="46" s="1"/>
  <c r="T10" i="46"/>
  <c r="U10" i="46" s="1"/>
  <c r="R15" i="46"/>
  <c r="S15" i="46" s="1"/>
  <c r="T15" i="46"/>
  <c r="U15" i="46" s="1"/>
  <c r="T6" i="46"/>
  <c r="G100" i="42"/>
  <c r="R17" i="46"/>
  <c r="S17" i="46" s="1"/>
  <c r="T17" i="46"/>
  <c r="U17" i="46" s="1"/>
  <c r="R13" i="46"/>
  <c r="S13" i="46" s="1"/>
  <c r="T13" i="46"/>
  <c r="U13" i="46" s="1"/>
  <c r="R9" i="46"/>
  <c r="S9" i="46" s="1"/>
  <c r="T9" i="46"/>
  <c r="U9" i="46" s="1"/>
  <c r="T4" i="46"/>
  <c r="G98" i="42"/>
  <c r="R7" i="46"/>
  <c r="S7" i="46" s="1"/>
  <c r="T7" i="46"/>
  <c r="U7" i="46" s="1"/>
  <c r="R16" i="46"/>
  <c r="S16" i="46" s="1"/>
  <c r="T16" i="46"/>
  <c r="U16" i="46" s="1"/>
  <c r="R12" i="46"/>
  <c r="S12" i="46" s="1"/>
  <c r="T12" i="46"/>
  <c r="U12" i="46" s="1"/>
  <c r="R8" i="46"/>
  <c r="S8" i="46" s="1"/>
  <c r="T8" i="46"/>
  <c r="U8" i="46" s="1"/>
  <c r="R6" i="46"/>
  <c r="R18" i="46"/>
  <c r="S18" i="46" s="1"/>
  <c r="T18" i="46"/>
  <c r="U18" i="46" s="1"/>
  <c r="H95" i="42"/>
  <c r="I95" i="42"/>
  <c r="R15" i="45"/>
  <c r="S15" i="45" s="1"/>
  <c r="T15" i="45"/>
  <c r="U15" i="45" s="1"/>
  <c r="R11" i="45"/>
  <c r="S11" i="45" s="1"/>
  <c r="T11" i="45"/>
  <c r="U11" i="45" s="1"/>
  <c r="R7" i="45"/>
  <c r="S7" i="45" s="1"/>
  <c r="T7" i="45"/>
  <c r="U7" i="45" s="1"/>
  <c r="S6" i="45"/>
  <c r="I97" i="42"/>
  <c r="H97" i="42"/>
  <c r="T4" i="45"/>
  <c r="G95" i="42"/>
  <c r="R16" i="45"/>
  <c r="S16" i="45" s="1"/>
  <c r="T16" i="45"/>
  <c r="U16" i="45" s="1"/>
  <c r="R8" i="45"/>
  <c r="S8" i="45" s="1"/>
  <c r="T8" i="45"/>
  <c r="U8" i="45" s="1"/>
  <c r="T5" i="45"/>
  <c r="G96" i="42"/>
  <c r="R14" i="45"/>
  <c r="S14" i="45" s="1"/>
  <c r="T14" i="45"/>
  <c r="U14" i="45" s="1"/>
  <c r="R10" i="45"/>
  <c r="S10" i="45" s="1"/>
  <c r="T10" i="45"/>
  <c r="U10" i="45" s="1"/>
  <c r="R18" i="45"/>
  <c r="S18" i="45" s="1"/>
  <c r="T18" i="45"/>
  <c r="U18" i="45" s="1"/>
  <c r="R12" i="45"/>
  <c r="S12" i="45" s="1"/>
  <c r="T12" i="45"/>
  <c r="U12" i="45" s="1"/>
  <c r="R13" i="45"/>
  <c r="S13" i="45" s="1"/>
  <c r="T13" i="45"/>
  <c r="U13" i="45" s="1"/>
  <c r="R9" i="45"/>
  <c r="S9" i="45" s="1"/>
  <c r="T9" i="45"/>
  <c r="U9" i="45" s="1"/>
  <c r="R5" i="45"/>
  <c r="S22" i="45" s="1"/>
  <c r="C34" i="14" s="1"/>
  <c r="G97" i="42"/>
  <c r="T6" i="45"/>
  <c r="R17" i="45"/>
  <c r="S17" i="45" s="1"/>
  <c r="T17" i="45"/>
  <c r="U17" i="45" s="1"/>
  <c r="R14" i="44"/>
  <c r="S14" i="44" s="1"/>
  <c r="T14" i="44"/>
  <c r="U14" i="44" s="1"/>
  <c r="R10" i="44"/>
  <c r="S10" i="44" s="1"/>
  <c r="T10" i="44"/>
  <c r="U10" i="44" s="1"/>
  <c r="R13" i="44"/>
  <c r="S13" i="44" s="1"/>
  <c r="T13" i="44"/>
  <c r="U13" i="44" s="1"/>
  <c r="R9" i="44"/>
  <c r="S9" i="44" s="1"/>
  <c r="T9" i="44"/>
  <c r="U9" i="44" s="1"/>
  <c r="T4" i="44"/>
  <c r="G92" i="42"/>
  <c r="R17" i="44"/>
  <c r="S17" i="44" s="1"/>
  <c r="T17" i="44"/>
  <c r="U17" i="44" s="1"/>
  <c r="R16" i="44"/>
  <c r="S16" i="44" s="1"/>
  <c r="T16" i="44"/>
  <c r="U16" i="44" s="1"/>
  <c r="R12" i="44"/>
  <c r="S12" i="44" s="1"/>
  <c r="T12" i="44"/>
  <c r="U12" i="44" s="1"/>
  <c r="R8" i="44"/>
  <c r="S8" i="44" s="1"/>
  <c r="T8" i="44"/>
  <c r="U8" i="44" s="1"/>
  <c r="S6" i="44"/>
  <c r="I94" i="42"/>
  <c r="H94" i="42"/>
  <c r="R15" i="44"/>
  <c r="S15" i="44" s="1"/>
  <c r="T15" i="44"/>
  <c r="U15" i="44" s="1"/>
  <c r="R11" i="44"/>
  <c r="S11" i="44" s="1"/>
  <c r="T11" i="44"/>
  <c r="U11" i="44" s="1"/>
  <c r="R7" i="44"/>
  <c r="S7" i="44" s="1"/>
  <c r="T7" i="44"/>
  <c r="U7" i="44" s="1"/>
  <c r="R18" i="44"/>
  <c r="S18" i="44" s="1"/>
  <c r="T18" i="44"/>
  <c r="U18" i="44" s="1"/>
  <c r="U6" i="44"/>
  <c r="K94" i="42"/>
  <c r="J94" i="42"/>
  <c r="T4" i="43"/>
  <c r="G89" i="42"/>
  <c r="R16" i="43"/>
  <c r="S16" i="43" s="1"/>
  <c r="T16" i="43"/>
  <c r="U16" i="43" s="1"/>
  <c r="R12" i="43"/>
  <c r="S12" i="43" s="1"/>
  <c r="T12" i="43"/>
  <c r="U12" i="43" s="1"/>
  <c r="R8" i="43"/>
  <c r="S8" i="43" s="1"/>
  <c r="T8" i="43"/>
  <c r="U8" i="43" s="1"/>
  <c r="R4" i="43"/>
  <c r="R9" i="43"/>
  <c r="S9" i="43" s="1"/>
  <c r="T9" i="43"/>
  <c r="U9" i="43" s="1"/>
  <c r="U6" i="43"/>
  <c r="K91" i="42"/>
  <c r="J91" i="42"/>
  <c r="R15" i="43"/>
  <c r="S15" i="43" s="1"/>
  <c r="T15" i="43"/>
  <c r="U15" i="43" s="1"/>
  <c r="R11" i="43"/>
  <c r="S11" i="43" s="1"/>
  <c r="T11" i="43"/>
  <c r="U11" i="43" s="1"/>
  <c r="R7" i="43"/>
  <c r="S7" i="43" s="1"/>
  <c r="T7" i="43"/>
  <c r="U7" i="43" s="1"/>
  <c r="S6" i="43"/>
  <c r="I91" i="42"/>
  <c r="H91" i="42"/>
  <c r="R13" i="43"/>
  <c r="S13" i="43" s="1"/>
  <c r="T13" i="43"/>
  <c r="U13" i="43" s="1"/>
  <c r="R14" i="43"/>
  <c r="S14" i="43" s="1"/>
  <c r="T14" i="43"/>
  <c r="U14" i="43" s="1"/>
  <c r="R10" i="43"/>
  <c r="S10" i="43" s="1"/>
  <c r="T10" i="43"/>
  <c r="U10" i="43" s="1"/>
  <c r="R17" i="43"/>
  <c r="S17" i="43" s="1"/>
  <c r="T17" i="43"/>
  <c r="U17" i="43" s="1"/>
  <c r="U6" i="38"/>
  <c r="K88" i="42"/>
  <c r="J88" i="42"/>
  <c r="R11" i="38"/>
  <c r="S11" i="38" s="1"/>
  <c r="T11" i="38"/>
  <c r="U11" i="38" s="1"/>
  <c r="R17" i="38"/>
  <c r="S17" i="38" s="1"/>
  <c r="T17" i="38"/>
  <c r="U17" i="38" s="1"/>
  <c r="K87" i="42"/>
  <c r="J87" i="42"/>
  <c r="R7" i="38"/>
  <c r="S7" i="38" s="1"/>
  <c r="T7" i="38"/>
  <c r="U7" i="38" s="1"/>
  <c r="R14" i="38"/>
  <c r="S14" i="38" s="1"/>
  <c r="T14" i="38"/>
  <c r="U14" i="38" s="1"/>
  <c r="R13" i="38"/>
  <c r="S13" i="38" s="1"/>
  <c r="T13" i="38"/>
  <c r="U13" i="38" s="1"/>
  <c r="R12" i="38"/>
  <c r="S12" i="38" s="1"/>
  <c r="T12" i="38"/>
  <c r="U12" i="38" s="1"/>
  <c r="R16" i="38"/>
  <c r="S16" i="38" s="1"/>
  <c r="T16" i="38"/>
  <c r="U16" i="38" s="1"/>
  <c r="R18" i="38"/>
  <c r="S18" i="38" s="1"/>
  <c r="T18" i="38"/>
  <c r="U18" i="38" s="1"/>
  <c r="R15" i="38"/>
  <c r="S15" i="38" s="1"/>
  <c r="T15" i="38"/>
  <c r="U15" i="38" s="1"/>
  <c r="R10" i="38"/>
  <c r="S10" i="38" s="1"/>
  <c r="T10" i="38"/>
  <c r="U10" i="38" s="1"/>
  <c r="R9" i="38"/>
  <c r="S9" i="38" s="1"/>
  <c r="T9" i="38"/>
  <c r="U9" i="38" s="1"/>
  <c r="G86" i="42"/>
  <c r="T4" i="38"/>
  <c r="R8" i="38"/>
  <c r="S8" i="38" s="1"/>
  <c r="T8" i="38"/>
  <c r="U8" i="38" s="1"/>
  <c r="U6" i="39"/>
  <c r="J85" i="42"/>
  <c r="K85" i="42"/>
  <c r="U4" i="39"/>
  <c r="J83" i="42"/>
  <c r="K83" i="42"/>
  <c r="R18" i="39"/>
  <c r="S18" i="39" s="1"/>
  <c r="T18" i="39"/>
  <c r="U18" i="39" s="1"/>
  <c r="R9" i="39"/>
  <c r="S9" i="39" s="1"/>
  <c r="T9" i="39"/>
  <c r="U9" i="39" s="1"/>
  <c r="U5" i="39"/>
  <c r="J84" i="42"/>
  <c r="K84" i="42"/>
  <c r="R7" i="39"/>
  <c r="S7" i="39" s="1"/>
  <c r="T7" i="39"/>
  <c r="U7" i="39" s="1"/>
  <c r="R16" i="39"/>
  <c r="S16" i="39" s="1"/>
  <c r="T16" i="39"/>
  <c r="U16" i="39" s="1"/>
  <c r="R12" i="39"/>
  <c r="S12" i="39" s="1"/>
  <c r="T12" i="39"/>
  <c r="U12" i="39" s="1"/>
  <c r="R15" i="39"/>
  <c r="S15" i="39" s="1"/>
  <c r="T15" i="39"/>
  <c r="U15" i="39" s="1"/>
  <c r="R14" i="39"/>
  <c r="S14" i="39" s="1"/>
  <c r="T14" i="39"/>
  <c r="U14" i="39" s="1"/>
  <c r="R17" i="39"/>
  <c r="S17" i="39" s="1"/>
  <c r="T17" i="39"/>
  <c r="U17" i="39" s="1"/>
  <c r="R13" i="39"/>
  <c r="S13" i="39" s="1"/>
  <c r="T13" i="39"/>
  <c r="U13" i="39" s="1"/>
  <c r="R8" i="39"/>
  <c r="S8" i="39" s="1"/>
  <c r="T8" i="39"/>
  <c r="U8" i="39" s="1"/>
  <c r="R11" i="39"/>
  <c r="S11" i="39" s="1"/>
  <c r="T11" i="39"/>
  <c r="U11" i="39" s="1"/>
  <c r="R10" i="39"/>
  <c r="S10" i="39" s="1"/>
  <c r="T10" i="39"/>
  <c r="U10" i="39" s="1"/>
  <c r="R17" i="40"/>
  <c r="S17" i="40" s="1"/>
  <c r="T17" i="40"/>
  <c r="U17" i="40" s="1"/>
  <c r="U6" i="40"/>
  <c r="K82" i="42"/>
  <c r="J82" i="42"/>
  <c r="R18" i="40"/>
  <c r="S18" i="40" s="1"/>
  <c r="T18" i="40"/>
  <c r="U18" i="40" s="1"/>
  <c r="R8" i="40"/>
  <c r="S8" i="40" s="1"/>
  <c r="T8" i="40"/>
  <c r="U8" i="40" s="1"/>
  <c r="R14" i="40"/>
  <c r="S14" i="40" s="1"/>
  <c r="T14" i="40"/>
  <c r="U14" i="40" s="1"/>
  <c r="R9" i="40"/>
  <c r="S9" i="40" s="1"/>
  <c r="T9" i="40"/>
  <c r="U9" i="40" s="1"/>
  <c r="R13" i="40"/>
  <c r="S13" i="40" s="1"/>
  <c r="T13" i="40"/>
  <c r="U13" i="40" s="1"/>
  <c r="R7" i="40"/>
  <c r="S7" i="40" s="1"/>
  <c r="T7" i="40"/>
  <c r="U7" i="40" s="1"/>
  <c r="R12" i="40"/>
  <c r="S12" i="40" s="1"/>
  <c r="T12" i="40"/>
  <c r="U12" i="40" s="1"/>
  <c r="R16" i="40"/>
  <c r="S16" i="40" s="1"/>
  <c r="T16" i="40"/>
  <c r="U16" i="40" s="1"/>
  <c r="U4" i="40"/>
  <c r="K80" i="42"/>
  <c r="J80" i="42"/>
  <c r="R15" i="40"/>
  <c r="S15" i="40" s="1"/>
  <c r="T15" i="40"/>
  <c r="U15" i="40" s="1"/>
  <c r="R11" i="40"/>
  <c r="S11" i="40" s="1"/>
  <c r="T11" i="40"/>
  <c r="U11" i="40" s="1"/>
  <c r="R10" i="40"/>
  <c r="S10" i="40" s="1"/>
  <c r="T10" i="40"/>
  <c r="U10" i="40" s="1"/>
  <c r="U5" i="40"/>
  <c r="J81" i="42"/>
  <c r="K81" i="42"/>
  <c r="R12" i="33"/>
  <c r="S12" i="33" s="1"/>
  <c r="T12" i="33"/>
  <c r="U12" i="33" s="1"/>
  <c r="R14" i="33"/>
  <c r="S14" i="33" s="1"/>
  <c r="T14" i="33"/>
  <c r="U14" i="33" s="1"/>
  <c r="R7" i="33"/>
  <c r="S7" i="33" s="1"/>
  <c r="T7" i="33"/>
  <c r="U7" i="33" s="1"/>
  <c r="R9" i="33"/>
  <c r="S9" i="33" s="1"/>
  <c r="T9" i="33"/>
  <c r="U9" i="33" s="1"/>
  <c r="R18" i="33"/>
  <c r="S18" i="33" s="1"/>
  <c r="T18" i="33"/>
  <c r="U18" i="33" s="1"/>
  <c r="U5" i="33"/>
  <c r="K78" i="42"/>
  <c r="J78" i="42"/>
  <c r="R8" i="33"/>
  <c r="S8" i="33" s="1"/>
  <c r="T8" i="33"/>
  <c r="U8" i="33" s="1"/>
  <c r="R10" i="33"/>
  <c r="S10" i="33" s="1"/>
  <c r="T10" i="33"/>
  <c r="U10" i="33" s="1"/>
  <c r="R16" i="33"/>
  <c r="S16" i="33" s="1"/>
  <c r="T16" i="33"/>
  <c r="U16" i="33" s="1"/>
  <c r="R11" i="33"/>
  <c r="S11" i="33" s="1"/>
  <c r="T11" i="33"/>
  <c r="U11" i="33" s="1"/>
  <c r="R13" i="33"/>
  <c r="S13" i="33" s="1"/>
  <c r="T13" i="33"/>
  <c r="U13" i="33" s="1"/>
  <c r="U6" i="33"/>
  <c r="J79" i="42"/>
  <c r="K79" i="42"/>
  <c r="U4" i="33"/>
  <c r="S29" i="33"/>
  <c r="F28" i="14" s="1"/>
  <c r="K77" i="42"/>
  <c r="J77" i="42"/>
  <c r="R15" i="33"/>
  <c r="S15" i="33" s="1"/>
  <c r="T15" i="33"/>
  <c r="U15" i="33" s="1"/>
  <c r="R17" i="33"/>
  <c r="S17" i="33" s="1"/>
  <c r="T17" i="33"/>
  <c r="U17" i="33" s="1"/>
  <c r="R11" i="34"/>
  <c r="S11" i="34" s="1"/>
  <c r="T11" i="34"/>
  <c r="U11" i="34" s="1"/>
  <c r="R8" i="34"/>
  <c r="S8" i="34" s="1"/>
  <c r="T8" i="34"/>
  <c r="U8" i="34" s="1"/>
  <c r="R7" i="34"/>
  <c r="S7" i="34" s="1"/>
  <c r="T7" i="34"/>
  <c r="U6" i="34"/>
  <c r="K76" i="42"/>
  <c r="J76" i="42"/>
  <c r="R12" i="34"/>
  <c r="S12" i="34" s="1"/>
  <c r="T12" i="34"/>
  <c r="U12" i="34" s="1"/>
  <c r="R13" i="34"/>
  <c r="S13" i="34" s="1"/>
  <c r="T13" i="34"/>
  <c r="U13" i="34" s="1"/>
  <c r="U4" i="34"/>
  <c r="K74" i="42"/>
  <c r="J74" i="42"/>
  <c r="R18" i="34"/>
  <c r="S18" i="34" s="1"/>
  <c r="T18" i="34"/>
  <c r="U18" i="34" s="1"/>
  <c r="U5" i="34"/>
  <c r="J75" i="42"/>
  <c r="K75" i="42"/>
  <c r="R9" i="34"/>
  <c r="S9" i="34" s="1"/>
  <c r="T9" i="34"/>
  <c r="U9" i="34" s="1"/>
  <c r="R16" i="34"/>
  <c r="S16" i="34" s="1"/>
  <c r="T16" i="34"/>
  <c r="U16" i="34" s="1"/>
  <c r="R10" i="34"/>
  <c r="S10" i="34" s="1"/>
  <c r="T10" i="34"/>
  <c r="U10" i="34" s="1"/>
  <c r="R15" i="34"/>
  <c r="S15" i="34" s="1"/>
  <c r="T15" i="34"/>
  <c r="U15" i="34" s="1"/>
  <c r="R14" i="34"/>
  <c r="S14" i="34" s="1"/>
  <c r="T14" i="34"/>
  <c r="U14" i="34" s="1"/>
  <c r="R17" i="34"/>
  <c r="S17" i="34" s="1"/>
  <c r="T17" i="34"/>
  <c r="U17" i="34" s="1"/>
  <c r="R15" i="35"/>
  <c r="S15" i="35" s="1"/>
  <c r="T15" i="35"/>
  <c r="U15" i="35" s="1"/>
  <c r="R13" i="35"/>
  <c r="S13" i="35" s="1"/>
  <c r="T13" i="35"/>
  <c r="U13" i="35" s="1"/>
  <c r="R11" i="35"/>
  <c r="S11" i="35" s="1"/>
  <c r="T11" i="35"/>
  <c r="U11" i="35" s="1"/>
  <c r="R10" i="35"/>
  <c r="S10" i="35" s="1"/>
  <c r="T10" i="35"/>
  <c r="U10" i="35" s="1"/>
  <c r="R9" i="35"/>
  <c r="S9" i="35" s="1"/>
  <c r="T9" i="35"/>
  <c r="U9" i="35" s="1"/>
  <c r="R16" i="35"/>
  <c r="S16" i="35" s="1"/>
  <c r="T16" i="35"/>
  <c r="U16" i="35" s="1"/>
  <c r="R14" i="35"/>
  <c r="S14" i="35" s="1"/>
  <c r="T14" i="35"/>
  <c r="U14" i="35" s="1"/>
  <c r="R7" i="35"/>
  <c r="S7" i="35" s="1"/>
  <c r="T7" i="35"/>
  <c r="U7" i="35" s="1"/>
  <c r="U6" i="35"/>
  <c r="J73" i="42"/>
  <c r="K73" i="42"/>
  <c r="U5" i="35"/>
  <c r="J72" i="42"/>
  <c r="K72" i="42"/>
  <c r="R12" i="35"/>
  <c r="S12" i="35" s="1"/>
  <c r="T12" i="35"/>
  <c r="U12" i="35" s="1"/>
  <c r="U4" i="35"/>
  <c r="J71" i="42"/>
  <c r="K71" i="42"/>
  <c r="R18" i="35"/>
  <c r="S18" i="35" s="1"/>
  <c r="T18" i="35"/>
  <c r="U18" i="35" s="1"/>
  <c r="R17" i="35"/>
  <c r="S17" i="35" s="1"/>
  <c r="T17" i="35"/>
  <c r="U17" i="35" s="1"/>
  <c r="R8" i="35"/>
  <c r="S8" i="35" s="1"/>
  <c r="T8" i="35"/>
  <c r="U8" i="35" s="1"/>
  <c r="R10" i="36"/>
  <c r="S10" i="36" s="1"/>
  <c r="T10" i="36"/>
  <c r="U10" i="36" s="1"/>
  <c r="R15" i="36"/>
  <c r="S15" i="36" s="1"/>
  <c r="T15" i="36"/>
  <c r="U15" i="36" s="1"/>
  <c r="U6" i="36"/>
  <c r="J70" i="42"/>
  <c r="K70" i="42"/>
  <c r="R11" i="36"/>
  <c r="S11" i="36" s="1"/>
  <c r="T11" i="36"/>
  <c r="U11" i="36" s="1"/>
  <c r="R18" i="36"/>
  <c r="S18" i="36" s="1"/>
  <c r="T18" i="36"/>
  <c r="U18" i="36" s="1"/>
  <c r="R7" i="36"/>
  <c r="S7" i="36" s="1"/>
  <c r="T7" i="36"/>
  <c r="U7" i="36" s="1"/>
  <c r="R17" i="36"/>
  <c r="S17" i="36" s="1"/>
  <c r="T17" i="36"/>
  <c r="U17" i="36" s="1"/>
  <c r="U5" i="36"/>
  <c r="J69" i="42"/>
  <c r="K69" i="42"/>
  <c r="R12" i="36"/>
  <c r="S12" i="36" s="1"/>
  <c r="T12" i="36"/>
  <c r="U12" i="36" s="1"/>
  <c r="R8" i="36"/>
  <c r="S8" i="36" s="1"/>
  <c r="T8" i="36"/>
  <c r="U8" i="36" s="1"/>
  <c r="R9" i="36"/>
  <c r="S9" i="36" s="1"/>
  <c r="T9" i="36"/>
  <c r="U9" i="36" s="1"/>
  <c r="R14" i="36"/>
  <c r="S14" i="36" s="1"/>
  <c r="T14" i="36"/>
  <c r="U14" i="36" s="1"/>
  <c r="R13" i="36"/>
  <c r="S13" i="36" s="1"/>
  <c r="T13" i="36"/>
  <c r="U13" i="36" s="1"/>
  <c r="R16" i="36"/>
  <c r="S16" i="36" s="1"/>
  <c r="T16" i="36"/>
  <c r="U16" i="36" s="1"/>
  <c r="U4" i="36"/>
  <c r="S27" i="36"/>
  <c r="E25" i="14" s="1"/>
  <c r="K68" i="42"/>
  <c r="J68" i="42"/>
  <c r="U5" i="37"/>
  <c r="J66" i="42"/>
  <c r="K66" i="42"/>
  <c r="R11" i="37"/>
  <c r="S11" i="37" s="1"/>
  <c r="T11" i="37"/>
  <c r="U11" i="37" s="1"/>
  <c r="R12" i="37"/>
  <c r="S12" i="37" s="1"/>
  <c r="T12" i="37"/>
  <c r="U12" i="37" s="1"/>
  <c r="R8" i="37"/>
  <c r="S8" i="37" s="1"/>
  <c r="T8" i="37"/>
  <c r="U8" i="37" s="1"/>
  <c r="U6" i="37"/>
  <c r="J67" i="42"/>
  <c r="K67" i="42"/>
  <c r="R18" i="37"/>
  <c r="S18" i="37" s="1"/>
  <c r="T18" i="37"/>
  <c r="U18" i="37" s="1"/>
  <c r="R13" i="37"/>
  <c r="S13" i="37" s="1"/>
  <c r="T13" i="37"/>
  <c r="U13" i="37" s="1"/>
  <c r="U4" i="37"/>
  <c r="K65" i="42"/>
  <c r="J65" i="42"/>
  <c r="R17" i="37"/>
  <c r="S17" i="37" s="1"/>
  <c r="T17" i="37"/>
  <c r="U17" i="37" s="1"/>
  <c r="R16" i="37"/>
  <c r="S16" i="37" s="1"/>
  <c r="T16" i="37"/>
  <c r="U16" i="37" s="1"/>
  <c r="R9" i="32"/>
  <c r="S9" i="32" s="1"/>
  <c r="T9" i="32"/>
  <c r="U9" i="32" s="1"/>
  <c r="R16" i="32"/>
  <c r="S16" i="32" s="1"/>
  <c r="T16" i="32"/>
  <c r="U16" i="32" s="1"/>
  <c r="R14" i="32"/>
  <c r="S14" i="32" s="1"/>
  <c r="T14" i="32"/>
  <c r="U14" i="32" s="1"/>
  <c r="R13" i="32"/>
  <c r="S13" i="32" s="1"/>
  <c r="T13" i="32"/>
  <c r="U13" i="32" s="1"/>
  <c r="U5" i="32"/>
  <c r="K63" i="42"/>
  <c r="J63" i="42"/>
  <c r="R11" i="32"/>
  <c r="S11" i="32" s="1"/>
  <c r="T11" i="32"/>
  <c r="U11" i="32" s="1"/>
  <c r="R10" i="32"/>
  <c r="S10" i="32" s="1"/>
  <c r="T10" i="32"/>
  <c r="U10" i="32" s="1"/>
  <c r="R12" i="32"/>
  <c r="S12" i="32" s="1"/>
  <c r="T12" i="32"/>
  <c r="U12" i="32" s="1"/>
  <c r="R18" i="32"/>
  <c r="S18" i="32" s="1"/>
  <c r="T18" i="32"/>
  <c r="U18" i="32" s="1"/>
  <c r="R7" i="32"/>
  <c r="S7" i="32" s="1"/>
  <c r="T7" i="32"/>
  <c r="U7" i="32" s="1"/>
  <c r="R17" i="32"/>
  <c r="S17" i="32" s="1"/>
  <c r="T17" i="32"/>
  <c r="U17" i="32" s="1"/>
  <c r="U4" i="32"/>
  <c r="K62" i="42"/>
  <c r="J62" i="42"/>
  <c r="R8" i="32"/>
  <c r="S8" i="32" s="1"/>
  <c r="T8" i="32"/>
  <c r="U8" i="32" s="1"/>
  <c r="R10" i="22"/>
  <c r="S10" i="22" s="1"/>
  <c r="T10" i="22"/>
  <c r="U10" i="22" s="1"/>
  <c r="R8" i="6"/>
  <c r="S8" i="6" s="1"/>
  <c r="T8" i="6"/>
  <c r="R17" i="6"/>
  <c r="S17" i="6" s="1"/>
  <c r="T17" i="6"/>
  <c r="U17" i="6" s="1"/>
  <c r="R13" i="6"/>
  <c r="S13" i="6" s="1"/>
  <c r="T13" i="6"/>
  <c r="U13" i="6" s="1"/>
  <c r="R9" i="6"/>
  <c r="S9" i="6" s="1"/>
  <c r="T9" i="6"/>
  <c r="R15" i="6"/>
  <c r="S15" i="6" s="1"/>
  <c r="T15" i="6"/>
  <c r="U15" i="6" s="1"/>
  <c r="R11" i="6"/>
  <c r="S11" i="6" s="1"/>
  <c r="T11" i="6"/>
  <c r="U11" i="6" s="1"/>
  <c r="R18" i="6"/>
  <c r="S18" i="6" s="1"/>
  <c r="T18" i="6"/>
  <c r="U18" i="6" s="1"/>
  <c r="R16" i="6"/>
  <c r="S16" i="6" s="1"/>
  <c r="T16" i="6"/>
  <c r="U16" i="6" s="1"/>
  <c r="R14" i="6"/>
  <c r="S14" i="6" s="1"/>
  <c r="T14" i="6"/>
  <c r="U14" i="6" s="1"/>
  <c r="R12" i="6"/>
  <c r="S12" i="6" s="1"/>
  <c r="T12" i="6"/>
  <c r="U12" i="6" s="1"/>
  <c r="R10" i="6"/>
  <c r="S10" i="6" s="1"/>
  <c r="T10" i="6"/>
  <c r="U10" i="6" s="1"/>
  <c r="R7" i="6"/>
  <c r="S7" i="6" s="1"/>
  <c r="T7" i="6"/>
  <c r="U7" i="6" s="1"/>
  <c r="M2" i="41"/>
  <c r="B4" i="42"/>
  <c r="F2" i="41"/>
  <c r="F37" i="41" s="1"/>
  <c r="I37" i="41"/>
  <c r="G102" i="42"/>
  <c r="R5" i="48"/>
  <c r="G105" i="42"/>
  <c r="U5" i="38"/>
  <c r="R4" i="46"/>
  <c r="R4" i="44"/>
  <c r="S5" i="48"/>
  <c r="T5" i="48"/>
  <c r="S27" i="48" s="1"/>
  <c r="E37" i="14" s="1"/>
  <c r="G37" i="20" s="1"/>
  <c r="S4" i="48"/>
  <c r="S4" i="47"/>
  <c r="R5" i="47"/>
  <c r="T5" i="47"/>
  <c r="U5" i="47" s="1"/>
  <c r="R5" i="46"/>
  <c r="T5" i="46"/>
  <c r="S4" i="45"/>
  <c r="R5" i="44"/>
  <c r="T5" i="44"/>
  <c r="S4" i="44"/>
  <c r="S4" i="43"/>
  <c r="R5" i="43"/>
  <c r="T5" i="43"/>
  <c r="R5" i="38"/>
  <c r="G87" i="42"/>
  <c r="R6" i="38"/>
  <c r="G88" i="42"/>
  <c r="R6" i="39"/>
  <c r="G85" i="42"/>
  <c r="R5" i="39"/>
  <c r="G84" i="42"/>
  <c r="R5" i="40"/>
  <c r="G81" i="42"/>
  <c r="R6" i="40"/>
  <c r="G82" i="42"/>
  <c r="R5" i="33"/>
  <c r="G78" i="42"/>
  <c r="R6" i="33"/>
  <c r="G79" i="42"/>
  <c r="R6" i="34"/>
  <c r="G76" i="42"/>
  <c r="R5" i="34"/>
  <c r="G75" i="42"/>
  <c r="R6" i="35"/>
  <c r="G73" i="42"/>
  <c r="R5" i="35"/>
  <c r="G72" i="42"/>
  <c r="R6" i="36"/>
  <c r="G70" i="42"/>
  <c r="R5" i="36"/>
  <c r="G69" i="42"/>
  <c r="R5" i="37"/>
  <c r="G66" i="42"/>
  <c r="R6" i="37"/>
  <c r="G67" i="42"/>
  <c r="R5" i="32"/>
  <c r="G63" i="42"/>
  <c r="R6" i="32"/>
  <c r="G64" i="42"/>
  <c r="I19" i="28"/>
  <c r="J19" i="41"/>
  <c r="M19" i="41" s="1"/>
  <c r="B50" i="42"/>
  <c r="B52" i="42"/>
  <c r="B51" i="42"/>
  <c r="K15" i="26"/>
  <c r="J17" i="41"/>
  <c r="M17" i="41" s="1"/>
  <c r="B47" i="42"/>
  <c r="B49" i="42"/>
  <c r="B48" i="42"/>
  <c r="K15" i="25"/>
  <c r="J16" i="41"/>
  <c r="M16" i="41" s="1"/>
  <c r="B44" i="42"/>
  <c r="B46" i="42"/>
  <c r="B45" i="42"/>
  <c r="K17" i="24"/>
  <c r="J15" i="41"/>
  <c r="M15" i="41" s="1"/>
  <c r="B41" i="42"/>
  <c r="B42" i="42"/>
  <c r="B43" i="42"/>
  <c r="K15" i="23"/>
  <c r="J14" i="41"/>
  <c r="M14" i="41" s="1"/>
  <c r="B38" i="42"/>
  <c r="B40" i="42"/>
  <c r="B39" i="42"/>
  <c r="B35" i="42"/>
  <c r="B37" i="42"/>
  <c r="B36" i="42"/>
  <c r="K15" i="21"/>
  <c r="J12" i="41"/>
  <c r="M12" i="41" s="1"/>
  <c r="B32" i="42"/>
  <c r="B33" i="42"/>
  <c r="B34" i="42"/>
  <c r="B29" i="42"/>
  <c r="B30" i="42"/>
  <c r="B31" i="42"/>
  <c r="K15" i="19"/>
  <c r="J11" i="41"/>
  <c r="M11" i="41" s="1"/>
  <c r="B28" i="42"/>
  <c r="B27" i="42"/>
  <c r="B26" i="42"/>
  <c r="B23" i="42"/>
  <c r="B25" i="42"/>
  <c r="B24" i="42"/>
  <c r="B20" i="42"/>
  <c r="B21" i="42"/>
  <c r="B22" i="42"/>
  <c r="K12" i="15"/>
  <c r="J7" i="41"/>
  <c r="M7" i="41" s="1"/>
  <c r="B17" i="42"/>
  <c r="B18" i="42"/>
  <c r="B19" i="42"/>
  <c r="K6" i="10"/>
  <c r="T6" i="10" s="1"/>
  <c r="J6" i="41"/>
  <c r="M6" i="41" s="1"/>
  <c r="B14" i="42"/>
  <c r="B15" i="42"/>
  <c r="B16" i="42"/>
  <c r="B11" i="42"/>
  <c r="B13" i="42"/>
  <c r="B12" i="42"/>
  <c r="B8" i="42"/>
  <c r="B9" i="42"/>
  <c r="B10" i="42"/>
  <c r="B5" i="42"/>
  <c r="B6" i="42"/>
  <c r="B2" i="42"/>
  <c r="B3" i="42"/>
  <c r="R4" i="38"/>
  <c r="R4" i="39"/>
  <c r="G83" i="42"/>
  <c r="R4" i="40"/>
  <c r="G80" i="42"/>
  <c r="R4" i="33"/>
  <c r="G77" i="42"/>
  <c r="R4" i="34"/>
  <c r="G74" i="42"/>
  <c r="R4" i="35"/>
  <c r="G71" i="42"/>
  <c r="R4" i="36"/>
  <c r="G68" i="42"/>
  <c r="R4" i="37"/>
  <c r="G65" i="42"/>
  <c r="R4" i="32"/>
  <c r="G62" i="42"/>
  <c r="K18" i="30"/>
  <c r="K18" i="29"/>
  <c r="K16" i="27"/>
  <c r="K17" i="15"/>
  <c r="K15" i="15"/>
  <c r="K13" i="15"/>
  <c r="K11" i="15"/>
  <c r="K9" i="15"/>
  <c r="K18" i="15"/>
  <c r="K16" i="15"/>
  <c r="K14" i="15"/>
  <c r="K14" i="22"/>
  <c r="K15" i="16"/>
  <c r="K11" i="8"/>
  <c r="K14" i="7"/>
  <c r="K12" i="5"/>
  <c r="K5" i="6"/>
  <c r="R5" i="6" s="1"/>
  <c r="S4" i="37"/>
  <c r="K5" i="28"/>
  <c r="T5" i="28" s="1"/>
  <c r="K9" i="28"/>
  <c r="K13" i="28"/>
  <c r="K17" i="28"/>
  <c r="K6" i="28"/>
  <c r="T6" i="28" s="1"/>
  <c r="K10" i="28"/>
  <c r="K14" i="28"/>
  <c r="K18" i="28"/>
  <c r="K7" i="28"/>
  <c r="K11" i="28"/>
  <c r="K15" i="28"/>
  <c r="K4" i="28"/>
  <c r="T4" i="28" s="1"/>
  <c r="K8" i="28"/>
  <c r="K12" i="28"/>
  <c r="K16" i="28"/>
  <c r="K5" i="27"/>
  <c r="T5" i="27" s="1"/>
  <c r="K9" i="27"/>
  <c r="K13" i="27"/>
  <c r="K17" i="27"/>
  <c r="K6" i="27"/>
  <c r="T6" i="27" s="1"/>
  <c r="K10" i="27"/>
  <c r="K14" i="27"/>
  <c r="K18" i="27"/>
  <c r="K7" i="27"/>
  <c r="K11" i="27"/>
  <c r="K15" i="27"/>
  <c r="K4" i="27"/>
  <c r="K8" i="27"/>
  <c r="K12" i="27"/>
  <c r="K6" i="24"/>
  <c r="T6" i="24" s="1"/>
  <c r="K10" i="24"/>
  <c r="K16" i="23"/>
  <c r="Q19" i="21"/>
  <c r="K4" i="21"/>
  <c r="T4" i="21" s="1"/>
  <c r="K4" i="18"/>
  <c r="T4" i="18" s="1"/>
  <c r="K4" i="17"/>
  <c r="T4" i="17" s="1"/>
  <c r="K5" i="15"/>
  <c r="T5" i="15" s="1"/>
  <c r="K7" i="15"/>
  <c r="K10" i="15"/>
  <c r="K8" i="15"/>
  <c r="K6" i="15"/>
  <c r="T6" i="15" s="1"/>
  <c r="K4" i="15"/>
  <c r="T4" i="15" s="1"/>
  <c r="K11" i="10"/>
  <c r="K17" i="7"/>
  <c r="K13" i="7"/>
  <c r="K10" i="7"/>
  <c r="K18" i="7"/>
  <c r="K4" i="7"/>
  <c r="T4" i="7" s="1"/>
  <c r="K4" i="6"/>
  <c r="K6" i="6"/>
  <c r="T6" i="6" s="1"/>
  <c r="U6" i="6" s="1"/>
  <c r="K17" i="5"/>
  <c r="K18" i="5"/>
  <c r="K15" i="5"/>
  <c r="K11" i="5"/>
  <c r="F13" i="20"/>
  <c r="Q19" i="24"/>
  <c r="J4" i="24" s="1"/>
  <c r="K9" i="7"/>
  <c r="K8" i="23"/>
  <c r="F16" i="20"/>
  <c r="F20" i="20"/>
  <c r="F21" i="20"/>
  <c r="K7" i="5"/>
  <c r="I19" i="23"/>
  <c r="K17" i="22"/>
  <c r="K6" i="26"/>
  <c r="T6" i="26" s="1"/>
  <c r="K10" i="26"/>
  <c r="K12" i="26"/>
  <c r="S4" i="39"/>
  <c r="S4" i="33"/>
  <c r="S5" i="35"/>
  <c r="K11" i="29"/>
  <c r="K8" i="29"/>
  <c r="K16" i="29"/>
  <c r="K5" i="29"/>
  <c r="T5" i="29" s="1"/>
  <c r="K9" i="29"/>
  <c r="K13" i="29"/>
  <c r="K17" i="29"/>
  <c r="K7" i="29"/>
  <c r="K15" i="29"/>
  <c r="K4" i="29"/>
  <c r="T4" i="29" s="1"/>
  <c r="K12" i="29"/>
  <c r="K6" i="29"/>
  <c r="T6" i="29" s="1"/>
  <c r="K10" i="29"/>
  <c r="K14" i="29"/>
  <c r="K16" i="25"/>
  <c r="K4" i="25"/>
  <c r="T4" i="25" s="1"/>
  <c r="K8" i="25"/>
  <c r="K12" i="25"/>
  <c r="K5" i="25"/>
  <c r="T5" i="25" s="1"/>
  <c r="K9" i="25"/>
  <c r="K13" i="25"/>
  <c r="K17" i="25"/>
  <c r="F17" i="20"/>
  <c r="K6" i="25"/>
  <c r="T6" i="25" s="1"/>
  <c r="K10" i="25"/>
  <c r="K14" i="25"/>
  <c r="K18" i="25"/>
  <c r="K7" i="25"/>
  <c r="K11" i="25"/>
  <c r="K14" i="24"/>
  <c r="K8" i="24"/>
  <c r="K18" i="24"/>
  <c r="K4" i="24"/>
  <c r="T4" i="24" s="1"/>
  <c r="K7" i="24"/>
  <c r="K11" i="24"/>
  <c r="K15" i="24"/>
  <c r="K12" i="24"/>
  <c r="K16" i="24"/>
  <c r="K5" i="24"/>
  <c r="T5" i="24" s="1"/>
  <c r="K9" i="24"/>
  <c r="K13" i="24"/>
  <c r="F15" i="20"/>
  <c r="K5" i="23"/>
  <c r="T5" i="23" s="1"/>
  <c r="K13" i="23"/>
  <c r="K4" i="23"/>
  <c r="T4" i="23" s="1"/>
  <c r="K12" i="23"/>
  <c r="K9" i="23"/>
  <c r="K17" i="23"/>
  <c r="K6" i="23"/>
  <c r="T6" i="23" s="1"/>
  <c r="K10" i="23"/>
  <c r="K14" i="23"/>
  <c r="K18" i="23"/>
  <c r="K7" i="23"/>
  <c r="K11" i="23"/>
  <c r="K18" i="22"/>
  <c r="K6" i="22"/>
  <c r="T6" i="22" s="1"/>
  <c r="K7" i="22"/>
  <c r="K11" i="22"/>
  <c r="K15" i="22"/>
  <c r="K4" i="22"/>
  <c r="T4" i="22" s="1"/>
  <c r="K8" i="22"/>
  <c r="K12" i="22"/>
  <c r="K16" i="22"/>
  <c r="K5" i="22"/>
  <c r="T5" i="22" s="1"/>
  <c r="K9" i="22"/>
  <c r="K13" i="22"/>
  <c r="K5" i="21"/>
  <c r="T5" i="21" s="1"/>
  <c r="K9" i="21"/>
  <c r="K13" i="21"/>
  <c r="K17" i="21"/>
  <c r="K8" i="21"/>
  <c r="K12" i="21"/>
  <c r="K16" i="21"/>
  <c r="K6" i="21"/>
  <c r="T6" i="21" s="1"/>
  <c r="K10" i="21"/>
  <c r="K14" i="21"/>
  <c r="K18" i="21"/>
  <c r="K7" i="21"/>
  <c r="K11" i="21"/>
  <c r="K16" i="19"/>
  <c r="K10" i="19"/>
  <c r="K7" i="19"/>
  <c r="K13" i="19"/>
  <c r="K5" i="19"/>
  <c r="T5" i="19" s="1"/>
  <c r="K18" i="19"/>
  <c r="K14" i="19"/>
  <c r="K17" i="19"/>
  <c r="K8" i="19"/>
  <c r="K4" i="19"/>
  <c r="T4" i="19" s="1"/>
  <c r="K11" i="18"/>
  <c r="K7" i="18"/>
  <c r="K15" i="18"/>
  <c r="K18" i="18"/>
  <c r="K14" i="18"/>
  <c r="K10" i="18"/>
  <c r="K6" i="18"/>
  <c r="T6" i="18" s="1"/>
  <c r="K17" i="18"/>
  <c r="K13" i="18"/>
  <c r="K9" i="18"/>
  <c r="K5" i="18"/>
  <c r="T5" i="18" s="1"/>
  <c r="K16" i="18"/>
  <c r="K12" i="18"/>
  <c r="K8" i="18"/>
  <c r="K7" i="17"/>
  <c r="K17" i="17"/>
  <c r="K15" i="17"/>
  <c r="K18" i="17"/>
  <c r="K16" i="17"/>
  <c r="K10" i="17"/>
  <c r="K9" i="17"/>
  <c r="K8" i="17"/>
  <c r="K11" i="17"/>
  <c r="K14" i="17"/>
  <c r="K13" i="17"/>
  <c r="K12" i="17"/>
  <c r="K6" i="17"/>
  <c r="T6" i="17" s="1"/>
  <c r="K5" i="17"/>
  <c r="T5" i="17" s="1"/>
  <c r="K11" i="16"/>
  <c r="K7" i="16"/>
  <c r="K7" i="10"/>
  <c r="K15" i="10"/>
  <c r="K16" i="10"/>
  <c r="K12" i="10"/>
  <c r="K8" i="10"/>
  <c r="K18" i="10"/>
  <c r="K17" i="10"/>
  <c r="K13" i="10"/>
  <c r="K9" i="10"/>
  <c r="K14" i="10"/>
  <c r="K10" i="10"/>
  <c r="K4" i="10"/>
  <c r="T4" i="10" s="1"/>
  <c r="K15" i="8"/>
  <c r="K7" i="8"/>
  <c r="K15" i="7"/>
  <c r="K11" i="7"/>
  <c r="K8" i="7"/>
  <c r="K5" i="7"/>
  <c r="T5" i="7" s="1"/>
  <c r="K7" i="7"/>
  <c r="K16" i="7"/>
  <c r="K12" i="7"/>
  <c r="K5" i="5"/>
  <c r="Q19" i="30"/>
  <c r="J4" i="30" s="1"/>
  <c r="I19" i="8"/>
  <c r="F14" i="20"/>
  <c r="F18" i="20"/>
  <c r="Q19" i="16"/>
  <c r="J4" i="16" s="1"/>
  <c r="F19" i="20"/>
  <c r="I19" i="19"/>
  <c r="Q19" i="18"/>
  <c r="J4" i="18" s="1"/>
  <c r="Q19" i="17"/>
  <c r="J4" i="17" s="1"/>
  <c r="I19" i="15"/>
  <c r="I19" i="7"/>
  <c r="I19" i="21"/>
  <c r="I19" i="29"/>
  <c r="Q19" i="27"/>
  <c r="J4" i="27" s="1"/>
  <c r="Q19" i="26"/>
  <c r="J4" i="26" s="1"/>
  <c r="Q19" i="25"/>
  <c r="J4" i="25" s="1"/>
  <c r="I19" i="17"/>
  <c r="Q19" i="29"/>
  <c r="J4" i="29" s="1"/>
  <c r="I19" i="25"/>
  <c r="Q19" i="23"/>
  <c r="J4" i="23" s="1"/>
  <c r="I19" i="18"/>
  <c r="I19" i="10"/>
  <c r="Q19" i="28"/>
  <c r="J4" i="28" s="1"/>
  <c r="I19" i="27"/>
  <c r="I19" i="24"/>
  <c r="Q19" i="22"/>
  <c r="J4" i="22" s="1"/>
  <c r="I19" i="22"/>
  <c r="K16" i="5"/>
  <c r="K13" i="5"/>
  <c r="Q19" i="15"/>
  <c r="J4" i="15" s="1"/>
  <c r="K4" i="16"/>
  <c r="T4" i="16" s="1"/>
  <c r="K18" i="16"/>
  <c r="K14" i="16"/>
  <c r="K10" i="16"/>
  <c r="K6" i="16"/>
  <c r="T6" i="16" s="1"/>
  <c r="I19" i="16"/>
  <c r="K17" i="16"/>
  <c r="K13" i="16"/>
  <c r="K9" i="16"/>
  <c r="K5" i="16"/>
  <c r="T5" i="16" s="1"/>
  <c r="K16" i="16"/>
  <c r="K12" i="16"/>
  <c r="K8" i="16"/>
  <c r="Q19" i="8"/>
  <c r="J4" i="8" s="1"/>
  <c r="K6" i="7"/>
  <c r="T6" i="7" s="1"/>
  <c r="Q19" i="5"/>
  <c r="J4" i="5" s="1"/>
  <c r="K14" i="5"/>
  <c r="K4" i="5"/>
  <c r="I19" i="6"/>
  <c r="Q19" i="10"/>
  <c r="J4" i="10" s="1"/>
  <c r="K5" i="10"/>
  <c r="T5" i="10" s="1"/>
  <c r="K5" i="30"/>
  <c r="T5" i="30" s="1"/>
  <c r="K9" i="30"/>
  <c r="K13" i="30"/>
  <c r="K6" i="30"/>
  <c r="T6" i="30" s="1"/>
  <c r="K10" i="30"/>
  <c r="K16" i="30"/>
  <c r="K4" i="30"/>
  <c r="T4" i="30" s="1"/>
  <c r="K8" i="30"/>
  <c r="K12" i="30"/>
  <c r="I19" i="30"/>
  <c r="K7" i="30"/>
  <c r="K11" i="30"/>
  <c r="K15" i="30"/>
  <c r="K17" i="30"/>
  <c r="K14" i="30"/>
  <c r="K14" i="8"/>
  <c r="K13" i="8"/>
  <c r="K12" i="8"/>
  <c r="K6" i="8"/>
  <c r="T6" i="8" s="1"/>
  <c r="K5" i="8"/>
  <c r="T5" i="8" s="1"/>
  <c r="K4" i="8"/>
  <c r="T4" i="8" s="1"/>
  <c r="K18" i="8"/>
  <c r="K17" i="8"/>
  <c r="K16" i="8"/>
  <c r="K10" i="8"/>
  <c r="K9" i="8"/>
  <c r="K8" i="8"/>
  <c r="Q19" i="7"/>
  <c r="J4" i="7" s="1"/>
  <c r="Q19" i="6"/>
  <c r="J4" i="6" s="1"/>
  <c r="K9" i="5"/>
  <c r="K8" i="5"/>
  <c r="K10" i="5"/>
  <c r="K6" i="5"/>
  <c r="T6" i="5" s="1"/>
  <c r="I19" i="5"/>
  <c r="K16" i="26"/>
  <c r="K8" i="26"/>
  <c r="K18" i="26"/>
  <c r="K4" i="26"/>
  <c r="T4" i="26" s="1"/>
  <c r="K14" i="26"/>
  <c r="K5" i="26"/>
  <c r="T5" i="26" s="1"/>
  <c r="I19" i="26"/>
  <c r="K9" i="26"/>
  <c r="K13" i="26"/>
  <c r="K17" i="26"/>
  <c r="K7" i="26"/>
  <c r="K11" i="26"/>
  <c r="Q19" i="19"/>
  <c r="J4" i="19" s="1"/>
  <c r="K12" i="19"/>
  <c r="K11" i="19"/>
  <c r="K9" i="19"/>
  <c r="K6" i="19"/>
  <c r="T6" i="19" s="1"/>
  <c r="F11" i="20"/>
  <c r="F7" i="20"/>
  <c r="F3" i="20"/>
  <c r="F6" i="20"/>
  <c r="F9" i="20"/>
  <c r="F5" i="20"/>
  <c r="F8" i="20"/>
  <c r="F4" i="20"/>
  <c r="J4" i="21"/>
  <c r="F12" i="20"/>
  <c r="F10" i="20"/>
  <c r="S29" i="48" l="1"/>
  <c r="F37" i="14" s="1"/>
  <c r="H104" i="42"/>
  <c r="S23" i="48"/>
  <c r="S22" i="48"/>
  <c r="C37" i="14" s="1"/>
  <c r="I104" i="42"/>
  <c r="S22" i="47"/>
  <c r="S23" i="47"/>
  <c r="I101" i="42"/>
  <c r="H101" i="42"/>
  <c r="S29" i="47"/>
  <c r="F36" i="14" s="1"/>
  <c r="S27" i="47"/>
  <c r="E36" i="14" s="1"/>
  <c r="G36" i="20" s="1"/>
  <c r="U4" i="47"/>
  <c r="K101" i="42"/>
  <c r="J101" i="42"/>
  <c r="S6" i="46"/>
  <c r="H100" i="42"/>
  <c r="I100" i="42"/>
  <c r="U5" i="46"/>
  <c r="K99" i="42"/>
  <c r="J99" i="42"/>
  <c r="S5" i="46"/>
  <c r="H99" i="42"/>
  <c r="I99" i="42"/>
  <c r="S4" i="46"/>
  <c r="S23" i="46"/>
  <c r="D35" i="14" s="1"/>
  <c r="S22" i="46"/>
  <c r="C35" i="14" s="1"/>
  <c r="I98" i="42"/>
  <c r="H98" i="42"/>
  <c r="U4" i="46"/>
  <c r="J98" i="42"/>
  <c r="K98" i="42"/>
  <c r="S27" i="46"/>
  <c r="E35" i="14" s="1"/>
  <c r="S29" i="46"/>
  <c r="F35" i="14" s="1"/>
  <c r="U6" i="46"/>
  <c r="J100" i="42"/>
  <c r="K100" i="42"/>
  <c r="U6" i="45"/>
  <c r="K97" i="42"/>
  <c r="J97" i="42"/>
  <c r="U5" i="45"/>
  <c r="K96" i="42"/>
  <c r="J96" i="42"/>
  <c r="S5" i="45"/>
  <c r="H96" i="42"/>
  <c r="I96" i="42"/>
  <c r="U4" i="45"/>
  <c r="S27" i="45"/>
  <c r="E34" i="14" s="1"/>
  <c r="J95" i="42"/>
  <c r="K95" i="42"/>
  <c r="S29" i="45"/>
  <c r="F34" i="14" s="1"/>
  <c r="S23" i="45"/>
  <c r="D34" i="14" s="1"/>
  <c r="U5" i="44"/>
  <c r="J93" i="42"/>
  <c r="K93" i="42"/>
  <c r="S5" i="44"/>
  <c r="I93" i="42"/>
  <c r="H93" i="42"/>
  <c r="S23" i="44"/>
  <c r="D33" i="14" s="1"/>
  <c r="I92" i="42"/>
  <c r="S22" i="44"/>
  <c r="C33" i="14" s="1"/>
  <c r="H92" i="42"/>
  <c r="U4" i="44"/>
  <c r="S29" i="44"/>
  <c r="F33" i="14" s="1"/>
  <c r="K92" i="42"/>
  <c r="S27" i="44"/>
  <c r="E33" i="14" s="1"/>
  <c r="J92" i="42"/>
  <c r="S5" i="43"/>
  <c r="I90" i="42"/>
  <c r="H90" i="42"/>
  <c r="U5" i="43"/>
  <c r="K90" i="42"/>
  <c r="J90" i="42"/>
  <c r="S22" i="43"/>
  <c r="C32" i="14" s="1"/>
  <c r="H89" i="42"/>
  <c r="I89" i="42"/>
  <c r="S23" i="43"/>
  <c r="D32" i="14" s="1"/>
  <c r="U4" i="43"/>
  <c r="S27" i="43"/>
  <c r="E32" i="14" s="1"/>
  <c r="K89" i="42"/>
  <c r="S29" i="43"/>
  <c r="F32" i="14" s="1"/>
  <c r="J89" i="42"/>
  <c r="H87" i="42"/>
  <c r="I87" i="42"/>
  <c r="S6" i="38"/>
  <c r="H88" i="42"/>
  <c r="I88" i="42"/>
  <c r="S4" i="38"/>
  <c r="S23" i="38"/>
  <c r="D31" i="14" s="1"/>
  <c r="S22" i="38"/>
  <c r="C31" i="14" s="1"/>
  <c r="H86" i="42"/>
  <c r="I86" i="42"/>
  <c r="U4" i="38"/>
  <c r="J86" i="42"/>
  <c r="K86" i="42"/>
  <c r="S29" i="38"/>
  <c r="F31" i="14" s="1"/>
  <c r="S27" i="38"/>
  <c r="E31" i="14" s="1"/>
  <c r="G31" i="20" s="1"/>
  <c r="S5" i="39"/>
  <c r="H84" i="42"/>
  <c r="I84" i="42"/>
  <c r="S29" i="39"/>
  <c r="F30" i="14" s="1"/>
  <c r="S23" i="39"/>
  <c r="D30" i="14" s="1"/>
  <c r="S22" i="39"/>
  <c r="C30" i="14" s="1"/>
  <c r="I83" i="42"/>
  <c r="H83" i="42"/>
  <c r="S6" i="39"/>
  <c r="I85" i="42"/>
  <c r="H85" i="42"/>
  <c r="S27" i="39"/>
  <c r="E30" i="14" s="1"/>
  <c r="G30" i="20" s="1"/>
  <c r="S29" i="40"/>
  <c r="F29" i="14" s="1"/>
  <c r="S27" i="40"/>
  <c r="E29" i="14" s="1"/>
  <c r="S4" i="40"/>
  <c r="S22" i="40"/>
  <c r="C29" i="14" s="1"/>
  <c r="S23" i="40"/>
  <c r="I80" i="42"/>
  <c r="H80" i="42"/>
  <c r="S6" i="40"/>
  <c r="I82" i="42"/>
  <c r="H82" i="42"/>
  <c r="S5" i="40"/>
  <c r="I81" i="42"/>
  <c r="H81" i="42"/>
  <c r="S22" i="33"/>
  <c r="S23" i="33"/>
  <c r="I77" i="42"/>
  <c r="H77" i="42"/>
  <c r="S5" i="33"/>
  <c r="H78" i="42"/>
  <c r="I78" i="42"/>
  <c r="S6" i="33"/>
  <c r="I79" i="42"/>
  <c r="H79" i="42"/>
  <c r="S27" i="33"/>
  <c r="E28" i="14" s="1"/>
  <c r="S29" i="34"/>
  <c r="F27" i="14" s="1"/>
  <c r="S4" i="34"/>
  <c r="S22" i="34"/>
  <c r="C27" i="14" s="1"/>
  <c r="S23" i="34"/>
  <c r="D27" i="14" s="1"/>
  <c r="H74" i="42"/>
  <c r="I74" i="42"/>
  <c r="S5" i="34"/>
  <c r="I75" i="42"/>
  <c r="H75" i="42"/>
  <c r="S27" i="34"/>
  <c r="E27" i="14" s="1"/>
  <c r="U7" i="34"/>
  <c r="S6" i="34"/>
  <c r="H76" i="42"/>
  <c r="I76" i="42"/>
  <c r="S6" i="35"/>
  <c r="I73" i="42"/>
  <c r="H73" i="42"/>
  <c r="S29" i="35"/>
  <c r="F26" i="14" s="1"/>
  <c r="H72" i="42"/>
  <c r="I72" i="42"/>
  <c r="S27" i="35"/>
  <c r="E26" i="14" s="1"/>
  <c r="S4" i="35"/>
  <c r="S23" i="35"/>
  <c r="D26" i="14" s="1"/>
  <c r="S22" i="35"/>
  <c r="C26" i="14" s="1"/>
  <c r="I71" i="42"/>
  <c r="H71" i="42"/>
  <c r="S5" i="36"/>
  <c r="I69" i="42"/>
  <c r="H69" i="42"/>
  <c r="S4" i="36"/>
  <c r="S22" i="36"/>
  <c r="C25" i="14" s="1"/>
  <c r="S23" i="36"/>
  <c r="D25" i="14" s="1"/>
  <c r="H68" i="42"/>
  <c r="I68" i="42"/>
  <c r="S6" i="36"/>
  <c r="H70" i="42"/>
  <c r="I70" i="42"/>
  <c r="S29" i="36"/>
  <c r="F25" i="14" s="1"/>
  <c r="S6" i="37"/>
  <c r="I67" i="42"/>
  <c r="H67" i="42"/>
  <c r="S27" i="37"/>
  <c r="E24" i="14" s="1"/>
  <c r="G24" i="20" s="1"/>
  <c r="S29" i="37"/>
  <c r="F24" i="14" s="1"/>
  <c r="S22" i="37"/>
  <c r="S23" i="37"/>
  <c r="D24" i="14" s="1"/>
  <c r="I65" i="42"/>
  <c r="H65" i="42"/>
  <c r="S5" i="37"/>
  <c r="H66" i="42"/>
  <c r="I66" i="42"/>
  <c r="S4" i="32"/>
  <c r="I62" i="42"/>
  <c r="H62" i="42"/>
  <c r="S5" i="32"/>
  <c r="I63" i="42"/>
  <c r="H63" i="42"/>
  <c r="S29" i="32"/>
  <c r="F23" i="14" s="1"/>
  <c r="S27" i="32"/>
  <c r="E23" i="14" s="1"/>
  <c r="G23" i="20" s="1"/>
  <c r="U5" i="30"/>
  <c r="J60" i="42"/>
  <c r="K60" i="42"/>
  <c r="R18" i="30"/>
  <c r="S18" i="30" s="1"/>
  <c r="T18" i="30"/>
  <c r="U18" i="30" s="1"/>
  <c r="U6" i="30"/>
  <c r="J61" i="42"/>
  <c r="K61" i="42"/>
  <c r="U4" i="30"/>
  <c r="K59" i="42"/>
  <c r="J59" i="42"/>
  <c r="R13" i="30"/>
  <c r="S13" i="30" s="1"/>
  <c r="T13" i="30"/>
  <c r="U13" i="30" s="1"/>
  <c r="R15" i="30"/>
  <c r="S15" i="30" s="1"/>
  <c r="T15" i="30"/>
  <c r="U15" i="30" s="1"/>
  <c r="R12" i="30"/>
  <c r="S12" i="30" s="1"/>
  <c r="T12" i="30"/>
  <c r="U12" i="30" s="1"/>
  <c r="R10" i="30"/>
  <c r="S10" i="30" s="1"/>
  <c r="T10" i="30"/>
  <c r="U10" i="30" s="1"/>
  <c r="R11" i="30"/>
  <c r="S11" i="30" s="1"/>
  <c r="T11" i="30"/>
  <c r="U11" i="30" s="1"/>
  <c r="R8" i="30"/>
  <c r="S8" i="30" s="1"/>
  <c r="T8" i="30"/>
  <c r="U8" i="30" s="1"/>
  <c r="R14" i="30"/>
  <c r="S14" i="30" s="1"/>
  <c r="T14" i="30"/>
  <c r="U14" i="30" s="1"/>
  <c r="R7" i="30"/>
  <c r="S7" i="30" s="1"/>
  <c r="T7" i="30"/>
  <c r="U7" i="30" s="1"/>
  <c r="R17" i="30"/>
  <c r="S17" i="30" s="1"/>
  <c r="T17" i="30"/>
  <c r="U17" i="30" s="1"/>
  <c r="R16" i="30"/>
  <c r="S16" i="30" s="1"/>
  <c r="T16" i="30"/>
  <c r="U16" i="30" s="1"/>
  <c r="R9" i="30"/>
  <c r="S9" i="30" s="1"/>
  <c r="T9" i="30"/>
  <c r="U9" i="30" s="1"/>
  <c r="U6" i="29"/>
  <c r="J58" i="42"/>
  <c r="K58" i="42"/>
  <c r="U5" i="29"/>
  <c r="J57" i="42"/>
  <c r="K57" i="42"/>
  <c r="R10" i="29"/>
  <c r="S10" i="29" s="1"/>
  <c r="T10" i="29"/>
  <c r="U10" i="29" s="1"/>
  <c r="R15" i="29"/>
  <c r="S15" i="29" s="1"/>
  <c r="T15" i="29"/>
  <c r="U15" i="29" s="1"/>
  <c r="R11" i="29"/>
  <c r="S11" i="29" s="1"/>
  <c r="T11" i="29"/>
  <c r="U11" i="29" s="1"/>
  <c r="R7" i="29"/>
  <c r="S7" i="29" s="1"/>
  <c r="T7" i="29"/>
  <c r="U7" i="29" s="1"/>
  <c r="R12" i="29"/>
  <c r="S12" i="29" s="1"/>
  <c r="T12" i="29"/>
  <c r="U12" i="29" s="1"/>
  <c r="R17" i="29"/>
  <c r="S17" i="29" s="1"/>
  <c r="T17" i="29"/>
  <c r="U17" i="29" s="1"/>
  <c r="R16" i="29"/>
  <c r="S16" i="29" s="1"/>
  <c r="T16" i="29"/>
  <c r="U16" i="29" s="1"/>
  <c r="R9" i="29"/>
  <c r="S9" i="29" s="1"/>
  <c r="T9" i="29"/>
  <c r="U9" i="29" s="1"/>
  <c r="R14" i="29"/>
  <c r="S14" i="29" s="1"/>
  <c r="T14" i="29"/>
  <c r="U14" i="29" s="1"/>
  <c r="U4" i="29"/>
  <c r="J56" i="42"/>
  <c r="K56" i="42"/>
  <c r="R13" i="29"/>
  <c r="S13" i="29" s="1"/>
  <c r="T13" i="29"/>
  <c r="U13" i="29" s="1"/>
  <c r="R8" i="29"/>
  <c r="S8" i="29" s="1"/>
  <c r="T8" i="29"/>
  <c r="U8" i="29" s="1"/>
  <c r="R18" i="29"/>
  <c r="S18" i="29" s="1"/>
  <c r="T18" i="29"/>
  <c r="U18" i="29" s="1"/>
  <c r="R8" i="28"/>
  <c r="S8" i="28" s="1"/>
  <c r="T8" i="28"/>
  <c r="U8" i="28" s="1"/>
  <c r="R16" i="28"/>
  <c r="S16" i="28" s="1"/>
  <c r="T16" i="28"/>
  <c r="U16" i="28" s="1"/>
  <c r="R15" i="28"/>
  <c r="S15" i="28" s="1"/>
  <c r="T15" i="28"/>
  <c r="U15" i="28" s="1"/>
  <c r="R14" i="28"/>
  <c r="S14" i="28" s="1"/>
  <c r="T14" i="28"/>
  <c r="U14" i="28" s="1"/>
  <c r="R13" i="28"/>
  <c r="S13" i="28" s="1"/>
  <c r="T13" i="28"/>
  <c r="U13" i="28" s="1"/>
  <c r="R7" i="28"/>
  <c r="S7" i="28" s="1"/>
  <c r="T7" i="28"/>
  <c r="U7" i="28" s="1"/>
  <c r="R12" i="28"/>
  <c r="S12" i="28" s="1"/>
  <c r="T12" i="28"/>
  <c r="U12" i="28" s="1"/>
  <c r="R11" i="28"/>
  <c r="S11" i="28" s="1"/>
  <c r="T11" i="28"/>
  <c r="U11" i="28" s="1"/>
  <c r="R10" i="28"/>
  <c r="S10" i="28" s="1"/>
  <c r="T10" i="28"/>
  <c r="U10" i="28" s="1"/>
  <c r="R9" i="28"/>
  <c r="S9" i="28" s="1"/>
  <c r="T9" i="28"/>
  <c r="U9" i="28" s="1"/>
  <c r="U6" i="28"/>
  <c r="J55" i="42"/>
  <c r="K55" i="42"/>
  <c r="U5" i="28"/>
  <c r="J54" i="42"/>
  <c r="K54" i="42"/>
  <c r="U4" i="28"/>
  <c r="K53" i="42"/>
  <c r="J53" i="42"/>
  <c r="R18" i="28"/>
  <c r="S18" i="28" s="1"/>
  <c r="T18" i="28"/>
  <c r="U18" i="28" s="1"/>
  <c r="R17" i="28"/>
  <c r="S17" i="28" s="1"/>
  <c r="T17" i="28"/>
  <c r="U17" i="28" s="1"/>
  <c r="R17" i="27"/>
  <c r="S17" i="27" s="1"/>
  <c r="T17" i="27"/>
  <c r="U17" i="27" s="1"/>
  <c r="R15" i="27"/>
  <c r="S15" i="27" s="1"/>
  <c r="T15" i="27"/>
  <c r="U15" i="27" s="1"/>
  <c r="R14" i="27"/>
  <c r="S14" i="27" s="1"/>
  <c r="T14" i="27"/>
  <c r="U14" i="27" s="1"/>
  <c r="R13" i="27"/>
  <c r="S13" i="27" s="1"/>
  <c r="T13" i="27"/>
  <c r="U13" i="27" s="1"/>
  <c r="R18" i="27"/>
  <c r="S18" i="27" s="1"/>
  <c r="T18" i="27"/>
  <c r="U18" i="27" s="1"/>
  <c r="R12" i="27"/>
  <c r="S12" i="27" s="1"/>
  <c r="T12" i="27"/>
  <c r="U12" i="27" s="1"/>
  <c r="R11" i="27"/>
  <c r="S11" i="27" s="1"/>
  <c r="T11" i="27"/>
  <c r="U11" i="27" s="1"/>
  <c r="R10" i="27"/>
  <c r="S10" i="27" s="1"/>
  <c r="T10" i="27"/>
  <c r="U10" i="27" s="1"/>
  <c r="R9" i="27"/>
  <c r="S9" i="27" s="1"/>
  <c r="T9" i="27"/>
  <c r="U9" i="27" s="1"/>
  <c r="R16" i="27"/>
  <c r="S16" i="27" s="1"/>
  <c r="T16" i="27"/>
  <c r="U16" i="27" s="1"/>
  <c r="R8" i="27"/>
  <c r="S8" i="27" s="1"/>
  <c r="T8" i="27"/>
  <c r="U8" i="27" s="1"/>
  <c r="R7" i="27"/>
  <c r="S7" i="27" s="1"/>
  <c r="T7" i="27"/>
  <c r="U7" i="27" s="1"/>
  <c r="U6" i="27"/>
  <c r="J52" i="42"/>
  <c r="K52" i="42"/>
  <c r="U5" i="27"/>
  <c r="K51" i="42"/>
  <c r="J51" i="42"/>
  <c r="R12" i="26"/>
  <c r="S12" i="26" s="1"/>
  <c r="T12" i="26"/>
  <c r="U12" i="26" s="1"/>
  <c r="R17" i="26"/>
  <c r="S17" i="26" s="1"/>
  <c r="T17" i="26"/>
  <c r="U17" i="26" s="1"/>
  <c r="U5" i="26"/>
  <c r="K48" i="42"/>
  <c r="J48" i="42"/>
  <c r="R8" i="26"/>
  <c r="S8" i="26" s="1"/>
  <c r="T8" i="26"/>
  <c r="R10" i="26"/>
  <c r="S10" i="26" s="1"/>
  <c r="T10" i="26"/>
  <c r="U10" i="26" s="1"/>
  <c r="R14" i="26"/>
  <c r="S14" i="26" s="1"/>
  <c r="T14" i="26"/>
  <c r="U14" i="26" s="1"/>
  <c r="U6" i="26"/>
  <c r="J49" i="42"/>
  <c r="K49" i="42"/>
  <c r="R7" i="26"/>
  <c r="S7" i="26" s="1"/>
  <c r="T7" i="26"/>
  <c r="U7" i="26" s="1"/>
  <c r="R18" i="26"/>
  <c r="S18" i="26" s="1"/>
  <c r="T18" i="26"/>
  <c r="U18" i="26" s="1"/>
  <c r="R13" i="26"/>
  <c r="S13" i="26" s="1"/>
  <c r="T13" i="26"/>
  <c r="U13" i="26" s="1"/>
  <c r="R16" i="26"/>
  <c r="S16" i="26" s="1"/>
  <c r="T16" i="26"/>
  <c r="U16" i="26" s="1"/>
  <c r="R11" i="26"/>
  <c r="S11" i="26" s="1"/>
  <c r="T11" i="26"/>
  <c r="U11" i="26" s="1"/>
  <c r="R9" i="26"/>
  <c r="S9" i="26" s="1"/>
  <c r="T9" i="26"/>
  <c r="U9" i="26" s="1"/>
  <c r="U4" i="26"/>
  <c r="J47" i="42"/>
  <c r="K47" i="42"/>
  <c r="R15" i="26"/>
  <c r="S15" i="26" s="1"/>
  <c r="T15" i="26"/>
  <c r="U15" i="26" s="1"/>
  <c r="R8" i="25"/>
  <c r="S8" i="25" s="1"/>
  <c r="T8" i="25"/>
  <c r="U8" i="25" s="1"/>
  <c r="R7" i="25"/>
  <c r="S7" i="25" s="1"/>
  <c r="T7" i="25"/>
  <c r="U7" i="25" s="1"/>
  <c r="U4" i="25"/>
  <c r="K44" i="42"/>
  <c r="J44" i="42"/>
  <c r="R10" i="25"/>
  <c r="S10" i="25" s="1"/>
  <c r="T10" i="25"/>
  <c r="U10" i="25" s="1"/>
  <c r="U5" i="25"/>
  <c r="J45" i="42"/>
  <c r="K45" i="42"/>
  <c r="R16" i="25"/>
  <c r="S16" i="25" s="1"/>
  <c r="T16" i="25"/>
  <c r="U16" i="25" s="1"/>
  <c r="R15" i="25"/>
  <c r="S15" i="25" s="1"/>
  <c r="T15" i="25"/>
  <c r="U15" i="25" s="1"/>
  <c r="R11" i="25"/>
  <c r="S11" i="25" s="1"/>
  <c r="T11" i="25"/>
  <c r="U11" i="25" s="1"/>
  <c r="R13" i="25"/>
  <c r="S13" i="25" s="1"/>
  <c r="T13" i="25"/>
  <c r="U13" i="25" s="1"/>
  <c r="U6" i="25"/>
  <c r="K46" i="42"/>
  <c r="J46" i="42"/>
  <c r="R9" i="25"/>
  <c r="S9" i="25" s="1"/>
  <c r="T9" i="25"/>
  <c r="U9" i="25" s="1"/>
  <c r="R18" i="25"/>
  <c r="S18" i="25" s="1"/>
  <c r="T18" i="25"/>
  <c r="U18" i="25" s="1"/>
  <c r="R14" i="25"/>
  <c r="S14" i="25" s="1"/>
  <c r="T14" i="25"/>
  <c r="U14" i="25" s="1"/>
  <c r="R17" i="25"/>
  <c r="S17" i="25" s="1"/>
  <c r="T17" i="25"/>
  <c r="U17" i="25" s="1"/>
  <c r="R12" i="25"/>
  <c r="S12" i="25" s="1"/>
  <c r="T12" i="25"/>
  <c r="U12" i="25" s="1"/>
  <c r="R12" i="24"/>
  <c r="S12" i="24" s="1"/>
  <c r="T12" i="24"/>
  <c r="U12" i="24" s="1"/>
  <c r="U6" i="24"/>
  <c r="K43" i="42"/>
  <c r="J43" i="42"/>
  <c r="R17" i="24"/>
  <c r="S17" i="24" s="1"/>
  <c r="T17" i="24"/>
  <c r="U17" i="24" s="1"/>
  <c r="U4" i="24"/>
  <c r="J41" i="42"/>
  <c r="K41" i="42"/>
  <c r="R10" i="24"/>
  <c r="S10" i="24" s="1"/>
  <c r="T10" i="24"/>
  <c r="U10" i="24" s="1"/>
  <c r="U5" i="24"/>
  <c r="K42" i="42"/>
  <c r="J42" i="42"/>
  <c r="R11" i="24"/>
  <c r="S11" i="24" s="1"/>
  <c r="T11" i="24"/>
  <c r="U11" i="24" s="1"/>
  <c r="R8" i="24"/>
  <c r="S8" i="24" s="1"/>
  <c r="T8" i="24"/>
  <c r="U8" i="24" s="1"/>
  <c r="R13" i="24"/>
  <c r="S13" i="24" s="1"/>
  <c r="T13" i="24"/>
  <c r="U13" i="24" s="1"/>
  <c r="R9" i="24"/>
  <c r="S9" i="24" s="1"/>
  <c r="T9" i="24"/>
  <c r="U9" i="24" s="1"/>
  <c r="R15" i="24"/>
  <c r="S15" i="24" s="1"/>
  <c r="T15" i="24"/>
  <c r="U15" i="24" s="1"/>
  <c r="R18" i="24"/>
  <c r="S18" i="24" s="1"/>
  <c r="T18" i="24"/>
  <c r="U18" i="24" s="1"/>
  <c r="R16" i="24"/>
  <c r="S16" i="24" s="1"/>
  <c r="T16" i="24"/>
  <c r="U16" i="24" s="1"/>
  <c r="R7" i="24"/>
  <c r="S7" i="24" s="1"/>
  <c r="T7" i="24"/>
  <c r="U7" i="24" s="1"/>
  <c r="R14" i="24"/>
  <c r="S14" i="24" s="1"/>
  <c r="T14" i="24"/>
  <c r="U14" i="24" s="1"/>
  <c r="U6" i="23"/>
  <c r="K40" i="42"/>
  <c r="J40" i="42"/>
  <c r="R15" i="23"/>
  <c r="S15" i="23" s="1"/>
  <c r="T15" i="23"/>
  <c r="U15" i="23" s="1"/>
  <c r="R18" i="23"/>
  <c r="S18" i="23" s="1"/>
  <c r="T18" i="23"/>
  <c r="U18" i="23" s="1"/>
  <c r="R17" i="23"/>
  <c r="S17" i="23" s="1"/>
  <c r="T17" i="23"/>
  <c r="U17" i="23" s="1"/>
  <c r="R13" i="23"/>
  <c r="S13" i="23" s="1"/>
  <c r="T13" i="23"/>
  <c r="U13" i="23" s="1"/>
  <c r="R8" i="23"/>
  <c r="S8" i="23" s="1"/>
  <c r="T8" i="23"/>
  <c r="U8" i="23" s="1"/>
  <c r="R7" i="23"/>
  <c r="S7" i="23" s="1"/>
  <c r="T7" i="23"/>
  <c r="U7" i="23" s="1"/>
  <c r="U5" i="23"/>
  <c r="J39" i="42"/>
  <c r="K39" i="42"/>
  <c r="U4" i="23"/>
  <c r="S29" i="23"/>
  <c r="F15" i="14" s="1"/>
  <c r="K38" i="42"/>
  <c r="J38" i="42"/>
  <c r="R14" i="23"/>
  <c r="S14" i="23" s="1"/>
  <c r="T14" i="23"/>
  <c r="U14" i="23" s="1"/>
  <c r="R9" i="23"/>
  <c r="S9" i="23" s="1"/>
  <c r="T9" i="23"/>
  <c r="U9" i="23" s="1"/>
  <c r="R11" i="23"/>
  <c r="S11" i="23" s="1"/>
  <c r="T11" i="23"/>
  <c r="U11" i="23" s="1"/>
  <c r="R10" i="23"/>
  <c r="S10" i="23" s="1"/>
  <c r="T10" i="23"/>
  <c r="U10" i="23" s="1"/>
  <c r="R12" i="23"/>
  <c r="S12" i="23" s="1"/>
  <c r="T12" i="23"/>
  <c r="U12" i="23" s="1"/>
  <c r="R16" i="23"/>
  <c r="S16" i="23" s="1"/>
  <c r="T16" i="23"/>
  <c r="U16" i="23" s="1"/>
  <c r="R9" i="22"/>
  <c r="S9" i="22" s="1"/>
  <c r="T9" i="22"/>
  <c r="U9" i="22" s="1"/>
  <c r="U5" i="22"/>
  <c r="K36" i="42"/>
  <c r="J36" i="42"/>
  <c r="U4" i="22"/>
  <c r="J35" i="42"/>
  <c r="K35" i="42"/>
  <c r="U6" i="22"/>
  <c r="J37" i="42"/>
  <c r="K37" i="42"/>
  <c r="R14" i="22"/>
  <c r="S14" i="22" s="1"/>
  <c r="T14" i="22"/>
  <c r="U14" i="22" s="1"/>
  <c r="R7" i="22"/>
  <c r="S7" i="22" s="1"/>
  <c r="T7" i="22"/>
  <c r="U7" i="22" s="1"/>
  <c r="R16" i="22"/>
  <c r="S16" i="22" s="1"/>
  <c r="T16" i="22"/>
  <c r="U16" i="22" s="1"/>
  <c r="R15" i="22"/>
  <c r="S15" i="22" s="1"/>
  <c r="T15" i="22"/>
  <c r="U15" i="22" s="1"/>
  <c r="R18" i="22"/>
  <c r="S18" i="22" s="1"/>
  <c r="T18" i="22"/>
  <c r="U18" i="22" s="1"/>
  <c r="R8" i="22"/>
  <c r="S8" i="22" s="1"/>
  <c r="T8" i="22"/>
  <c r="U8" i="22" s="1"/>
  <c r="R13" i="22"/>
  <c r="S13" i="22" s="1"/>
  <c r="T13" i="22"/>
  <c r="U13" i="22" s="1"/>
  <c r="R12" i="22"/>
  <c r="S12" i="22" s="1"/>
  <c r="T12" i="22"/>
  <c r="U12" i="22" s="1"/>
  <c r="R11" i="22"/>
  <c r="S11" i="22" s="1"/>
  <c r="T11" i="22"/>
  <c r="U11" i="22" s="1"/>
  <c r="R17" i="22"/>
  <c r="S17" i="22" s="1"/>
  <c r="T17" i="22"/>
  <c r="U17" i="22" s="1"/>
  <c r="U5" i="21"/>
  <c r="J33" i="42"/>
  <c r="K33" i="42"/>
  <c r="R7" i="21"/>
  <c r="S7" i="21" s="1"/>
  <c r="T7" i="21"/>
  <c r="U7" i="21" s="1"/>
  <c r="U6" i="21"/>
  <c r="K34" i="42"/>
  <c r="J34" i="42"/>
  <c r="R17" i="21"/>
  <c r="S17" i="21" s="1"/>
  <c r="T17" i="21"/>
  <c r="U17" i="21" s="1"/>
  <c r="R8" i="21"/>
  <c r="S8" i="21" s="1"/>
  <c r="T8" i="21"/>
  <c r="U8" i="21" s="1"/>
  <c r="R18" i="21"/>
  <c r="S18" i="21" s="1"/>
  <c r="T18" i="21"/>
  <c r="U18" i="21" s="1"/>
  <c r="R16" i="21"/>
  <c r="S16" i="21" s="1"/>
  <c r="T16" i="21"/>
  <c r="U16" i="21" s="1"/>
  <c r="R13" i="21"/>
  <c r="S13" i="21" s="1"/>
  <c r="T13" i="21"/>
  <c r="U13" i="21" s="1"/>
  <c r="R15" i="21"/>
  <c r="S15" i="21" s="1"/>
  <c r="T15" i="21"/>
  <c r="U15" i="21" s="1"/>
  <c r="R11" i="21"/>
  <c r="S11" i="21" s="1"/>
  <c r="T11" i="21"/>
  <c r="U11" i="21" s="1"/>
  <c r="R10" i="21"/>
  <c r="S10" i="21" s="1"/>
  <c r="T10" i="21"/>
  <c r="U10" i="21" s="1"/>
  <c r="R14" i="21"/>
  <c r="S14" i="21" s="1"/>
  <c r="T14" i="21"/>
  <c r="U14" i="21" s="1"/>
  <c r="R12" i="21"/>
  <c r="S12" i="21" s="1"/>
  <c r="T12" i="21"/>
  <c r="U12" i="21" s="1"/>
  <c r="R9" i="21"/>
  <c r="S9" i="21" s="1"/>
  <c r="T9" i="21"/>
  <c r="U9" i="21" s="1"/>
  <c r="U4" i="21"/>
  <c r="K32" i="42"/>
  <c r="J32" i="42"/>
  <c r="R13" i="19"/>
  <c r="S13" i="19" s="1"/>
  <c r="T13" i="19"/>
  <c r="U13" i="19" s="1"/>
  <c r="R9" i="19"/>
  <c r="S9" i="19" s="1"/>
  <c r="T9" i="19"/>
  <c r="U9" i="19" s="1"/>
  <c r="R14" i="19"/>
  <c r="S14" i="19" s="1"/>
  <c r="T14" i="19"/>
  <c r="U14" i="19" s="1"/>
  <c r="R7" i="19"/>
  <c r="S7" i="19" s="1"/>
  <c r="T7" i="19"/>
  <c r="R11" i="19"/>
  <c r="S11" i="19" s="1"/>
  <c r="T11" i="19"/>
  <c r="U11" i="19" s="1"/>
  <c r="U4" i="19"/>
  <c r="K29" i="42"/>
  <c r="J29" i="42"/>
  <c r="R18" i="19"/>
  <c r="S18" i="19" s="1"/>
  <c r="T18" i="19"/>
  <c r="U18" i="19" s="1"/>
  <c r="R10" i="19"/>
  <c r="S10" i="19" s="1"/>
  <c r="T10" i="19"/>
  <c r="U10" i="19" s="1"/>
  <c r="R15" i="19"/>
  <c r="S15" i="19" s="1"/>
  <c r="T15" i="19"/>
  <c r="U15" i="19" s="1"/>
  <c r="U6" i="19"/>
  <c r="J31" i="42"/>
  <c r="K31" i="42"/>
  <c r="R17" i="19"/>
  <c r="S17" i="19" s="1"/>
  <c r="T17" i="19"/>
  <c r="U17" i="19" s="1"/>
  <c r="R12" i="19"/>
  <c r="S12" i="19" s="1"/>
  <c r="T12" i="19"/>
  <c r="U12" i="19" s="1"/>
  <c r="R8" i="19"/>
  <c r="S8" i="19" s="1"/>
  <c r="T8" i="19"/>
  <c r="U8" i="19" s="1"/>
  <c r="U5" i="19"/>
  <c r="J30" i="42"/>
  <c r="K30" i="42"/>
  <c r="R16" i="19"/>
  <c r="S16" i="19" s="1"/>
  <c r="T16" i="19"/>
  <c r="U16" i="19" s="1"/>
  <c r="R8" i="18"/>
  <c r="S8" i="18" s="1"/>
  <c r="T8" i="18"/>
  <c r="U8" i="18" s="1"/>
  <c r="R9" i="18"/>
  <c r="S9" i="18" s="1"/>
  <c r="T9" i="18"/>
  <c r="U9" i="18" s="1"/>
  <c r="R10" i="18"/>
  <c r="S10" i="18" s="1"/>
  <c r="T10" i="18"/>
  <c r="U10" i="18" s="1"/>
  <c r="R7" i="18"/>
  <c r="S7" i="18" s="1"/>
  <c r="T7" i="18"/>
  <c r="R12" i="18"/>
  <c r="S12" i="18" s="1"/>
  <c r="T12" i="18"/>
  <c r="U12" i="18" s="1"/>
  <c r="R13" i="18"/>
  <c r="S13" i="18" s="1"/>
  <c r="T13" i="18"/>
  <c r="U13" i="18" s="1"/>
  <c r="R14" i="18"/>
  <c r="S14" i="18" s="1"/>
  <c r="T14" i="18"/>
  <c r="U14" i="18" s="1"/>
  <c r="R11" i="18"/>
  <c r="S11" i="18" s="1"/>
  <c r="T11" i="18"/>
  <c r="U11" i="18" s="1"/>
  <c r="R16" i="18"/>
  <c r="S16" i="18" s="1"/>
  <c r="T16" i="18"/>
  <c r="U16" i="18" s="1"/>
  <c r="R17" i="18"/>
  <c r="S17" i="18" s="1"/>
  <c r="T17" i="18"/>
  <c r="U17" i="18" s="1"/>
  <c r="R18" i="18"/>
  <c r="S18" i="18" s="1"/>
  <c r="T18" i="18"/>
  <c r="U18" i="18" s="1"/>
  <c r="U4" i="18"/>
  <c r="S27" i="18"/>
  <c r="E11" i="14" s="1"/>
  <c r="K26" i="42"/>
  <c r="J26" i="42"/>
  <c r="U5" i="18"/>
  <c r="K27" i="42"/>
  <c r="J27" i="42"/>
  <c r="U6" i="18"/>
  <c r="J28" i="42"/>
  <c r="K28" i="42"/>
  <c r="R15" i="18"/>
  <c r="S15" i="18" s="1"/>
  <c r="T15" i="18"/>
  <c r="U15" i="18" s="1"/>
  <c r="R12" i="17"/>
  <c r="S12" i="17" s="1"/>
  <c r="T12" i="17"/>
  <c r="U12" i="17" s="1"/>
  <c r="R13" i="17"/>
  <c r="S13" i="17" s="1"/>
  <c r="T13" i="17"/>
  <c r="U13" i="17" s="1"/>
  <c r="U4" i="17"/>
  <c r="J23" i="42"/>
  <c r="K23" i="42"/>
  <c r="R18" i="17"/>
  <c r="S18" i="17" s="1"/>
  <c r="T18" i="17"/>
  <c r="U18" i="17" s="1"/>
  <c r="R9" i="17"/>
  <c r="S9" i="17" s="1"/>
  <c r="T9" i="17"/>
  <c r="U9" i="17" s="1"/>
  <c r="U5" i="17"/>
  <c r="J24" i="42"/>
  <c r="K24" i="42"/>
  <c r="R14" i="17"/>
  <c r="S14" i="17" s="1"/>
  <c r="T14" i="17"/>
  <c r="U14" i="17" s="1"/>
  <c r="R10" i="17"/>
  <c r="S10" i="17" s="1"/>
  <c r="T10" i="17"/>
  <c r="U10" i="17" s="1"/>
  <c r="R17" i="17"/>
  <c r="S17" i="17" s="1"/>
  <c r="T17" i="17"/>
  <c r="U17" i="17" s="1"/>
  <c r="R8" i="17"/>
  <c r="S8" i="17" s="1"/>
  <c r="T8" i="17"/>
  <c r="U8" i="17" s="1"/>
  <c r="R15" i="17"/>
  <c r="S15" i="17" s="1"/>
  <c r="T15" i="17"/>
  <c r="U15" i="17" s="1"/>
  <c r="U6" i="17"/>
  <c r="J25" i="42"/>
  <c r="K25" i="42"/>
  <c r="R11" i="17"/>
  <c r="S11" i="17" s="1"/>
  <c r="T11" i="17"/>
  <c r="U11" i="17" s="1"/>
  <c r="R16" i="17"/>
  <c r="S16" i="17" s="1"/>
  <c r="T16" i="17"/>
  <c r="U16" i="17" s="1"/>
  <c r="R7" i="17"/>
  <c r="S7" i="17" s="1"/>
  <c r="T7" i="17"/>
  <c r="U7" i="17" s="1"/>
  <c r="R12" i="16"/>
  <c r="S12" i="16" s="1"/>
  <c r="T12" i="16"/>
  <c r="U12" i="16" s="1"/>
  <c r="R7" i="16"/>
  <c r="S7" i="16" s="1"/>
  <c r="T7" i="16"/>
  <c r="U7" i="16" s="1"/>
  <c r="R16" i="16"/>
  <c r="S16" i="16" s="1"/>
  <c r="T16" i="16"/>
  <c r="U16" i="16" s="1"/>
  <c r="R17" i="16"/>
  <c r="S17" i="16" s="1"/>
  <c r="T17" i="16"/>
  <c r="U17" i="16" s="1"/>
  <c r="R14" i="16"/>
  <c r="S14" i="16" s="1"/>
  <c r="T14" i="16"/>
  <c r="U14" i="16" s="1"/>
  <c r="R11" i="16"/>
  <c r="S11" i="16" s="1"/>
  <c r="T11" i="16"/>
  <c r="U11" i="16" s="1"/>
  <c r="R10" i="16"/>
  <c r="S10" i="16" s="1"/>
  <c r="T10" i="16"/>
  <c r="U10" i="16" s="1"/>
  <c r="U5" i="16"/>
  <c r="K21" i="42"/>
  <c r="J21" i="42"/>
  <c r="R18" i="16"/>
  <c r="S18" i="16" s="1"/>
  <c r="T18" i="16"/>
  <c r="U18" i="16" s="1"/>
  <c r="R15" i="16"/>
  <c r="S15" i="16" s="1"/>
  <c r="T15" i="16"/>
  <c r="U15" i="16" s="1"/>
  <c r="R13" i="16"/>
  <c r="S13" i="16" s="1"/>
  <c r="T13" i="16"/>
  <c r="U13" i="16" s="1"/>
  <c r="R8" i="16"/>
  <c r="S8" i="16" s="1"/>
  <c r="T8" i="16"/>
  <c r="U8" i="16" s="1"/>
  <c r="R9" i="16"/>
  <c r="S9" i="16" s="1"/>
  <c r="T9" i="16"/>
  <c r="U9" i="16" s="1"/>
  <c r="U6" i="16"/>
  <c r="K22" i="42"/>
  <c r="J22" i="42"/>
  <c r="U4" i="16"/>
  <c r="J20" i="42"/>
  <c r="K20" i="42"/>
  <c r="U5" i="15"/>
  <c r="K18" i="42"/>
  <c r="J18" i="42"/>
  <c r="R14" i="15"/>
  <c r="S14" i="15" s="1"/>
  <c r="T14" i="15"/>
  <c r="U14" i="15" s="1"/>
  <c r="R11" i="15"/>
  <c r="S11" i="15" s="1"/>
  <c r="T11" i="15"/>
  <c r="U11" i="15" s="1"/>
  <c r="R8" i="15"/>
  <c r="S8" i="15" s="1"/>
  <c r="T8" i="15"/>
  <c r="U8" i="15" s="1"/>
  <c r="R16" i="15"/>
  <c r="S16" i="15" s="1"/>
  <c r="T16" i="15"/>
  <c r="U16" i="15" s="1"/>
  <c r="R13" i="15"/>
  <c r="S13" i="15" s="1"/>
  <c r="T13" i="15"/>
  <c r="U13" i="15" s="1"/>
  <c r="U6" i="15"/>
  <c r="J19" i="42"/>
  <c r="K19" i="42"/>
  <c r="R10" i="15"/>
  <c r="S10" i="15" s="1"/>
  <c r="T10" i="15"/>
  <c r="U10" i="15" s="1"/>
  <c r="R18" i="15"/>
  <c r="S18" i="15" s="1"/>
  <c r="T18" i="15"/>
  <c r="U18" i="15" s="1"/>
  <c r="R15" i="15"/>
  <c r="S15" i="15" s="1"/>
  <c r="T15" i="15"/>
  <c r="U15" i="15" s="1"/>
  <c r="U4" i="15"/>
  <c r="S27" i="15"/>
  <c r="E8" i="14" s="1"/>
  <c r="K7" i="41" s="1"/>
  <c r="K17" i="42"/>
  <c r="J17" i="42"/>
  <c r="R7" i="15"/>
  <c r="S7" i="15" s="1"/>
  <c r="T7" i="15"/>
  <c r="U7" i="15" s="1"/>
  <c r="R9" i="15"/>
  <c r="S9" i="15" s="1"/>
  <c r="T9" i="15"/>
  <c r="U9" i="15" s="1"/>
  <c r="R17" i="15"/>
  <c r="S17" i="15" s="1"/>
  <c r="T17" i="15"/>
  <c r="U17" i="15" s="1"/>
  <c r="R12" i="15"/>
  <c r="S12" i="15" s="1"/>
  <c r="T12" i="15"/>
  <c r="U12" i="15" s="1"/>
  <c r="R10" i="10"/>
  <c r="S10" i="10" s="1"/>
  <c r="T10" i="10"/>
  <c r="U10" i="10" s="1"/>
  <c r="R16" i="10"/>
  <c r="S16" i="10" s="1"/>
  <c r="T16" i="10"/>
  <c r="U16" i="10" s="1"/>
  <c r="R18" i="10"/>
  <c r="S18" i="10" s="1"/>
  <c r="T18" i="10"/>
  <c r="U18" i="10" s="1"/>
  <c r="U6" i="10"/>
  <c r="J16" i="42"/>
  <c r="K16" i="42"/>
  <c r="U5" i="10"/>
  <c r="K15" i="42"/>
  <c r="J15" i="42"/>
  <c r="R9" i="10"/>
  <c r="S9" i="10" s="1"/>
  <c r="T9" i="10"/>
  <c r="U9" i="10" s="1"/>
  <c r="R8" i="10"/>
  <c r="S8" i="10" s="1"/>
  <c r="T8" i="10"/>
  <c r="U8" i="10" s="1"/>
  <c r="R7" i="10"/>
  <c r="S7" i="10" s="1"/>
  <c r="T7" i="10"/>
  <c r="U7" i="10" s="1"/>
  <c r="J37" i="41"/>
  <c r="R17" i="10"/>
  <c r="S17" i="10" s="1"/>
  <c r="T17" i="10"/>
  <c r="U17" i="10" s="1"/>
  <c r="R14" i="10"/>
  <c r="S14" i="10" s="1"/>
  <c r="T14" i="10"/>
  <c r="U14" i="10" s="1"/>
  <c r="R15" i="10"/>
  <c r="S15" i="10" s="1"/>
  <c r="T15" i="10"/>
  <c r="U15" i="10" s="1"/>
  <c r="R11" i="10"/>
  <c r="S11" i="10" s="1"/>
  <c r="T11" i="10"/>
  <c r="U11" i="10" s="1"/>
  <c r="U4" i="10"/>
  <c r="K14" i="42"/>
  <c r="J14" i="42"/>
  <c r="R13" i="10"/>
  <c r="S13" i="10" s="1"/>
  <c r="T13" i="10"/>
  <c r="U13" i="10" s="1"/>
  <c r="R12" i="10"/>
  <c r="S12" i="10" s="1"/>
  <c r="T12" i="10"/>
  <c r="U12" i="10" s="1"/>
  <c r="M37" i="41"/>
  <c r="R12" i="8"/>
  <c r="S12" i="8" s="1"/>
  <c r="T12" i="8"/>
  <c r="U12" i="8" s="1"/>
  <c r="R10" i="8"/>
  <c r="S10" i="8" s="1"/>
  <c r="T10" i="8"/>
  <c r="U10" i="8" s="1"/>
  <c r="U4" i="8"/>
  <c r="K11" i="42"/>
  <c r="J11" i="42"/>
  <c r="R13" i="8"/>
  <c r="S13" i="8" s="1"/>
  <c r="T13" i="8"/>
  <c r="U13" i="8" s="1"/>
  <c r="T7" i="8"/>
  <c r="U7" i="8" s="1"/>
  <c r="R7" i="8"/>
  <c r="R18" i="8"/>
  <c r="S18" i="8" s="1"/>
  <c r="T18" i="8"/>
  <c r="U18" i="8" s="1"/>
  <c r="R11" i="8"/>
  <c r="S11" i="8" s="1"/>
  <c r="T11" i="8"/>
  <c r="U11" i="8" s="1"/>
  <c r="R16" i="8"/>
  <c r="S16" i="8" s="1"/>
  <c r="T16" i="8"/>
  <c r="U16" i="8" s="1"/>
  <c r="U5" i="8"/>
  <c r="J12" i="42"/>
  <c r="K12" i="42"/>
  <c r="R14" i="8"/>
  <c r="S14" i="8" s="1"/>
  <c r="T14" i="8"/>
  <c r="U14" i="8" s="1"/>
  <c r="R15" i="8"/>
  <c r="S15" i="8" s="1"/>
  <c r="T15" i="8"/>
  <c r="U15" i="8" s="1"/>
  <c r="R9" i="8"/>
  <c r="S9" i="8" s="1"/>
  <c r="T9" i="8"/>
  <c r="U9" i="8" s="1"/>
  <c r="R8" i="8"/>
  <c r="S8" i="8" s="1"/>
  <c r="T8" i="8"/>
  <c r="U8" i="8" s="1"/>
  <c r="R17" i="8"/>
  <c r="S17" i="8" s="1"/>
  <c r="T17" i="8"/>
  <c r="U17" i="8" s="1"/>
  <c r="U6" i="8"/>
  <c r="J13" i="42"/>
  <c r="K13" i="42"/>
  <c r="R7" i="7"/>
  <c r="S7" i="7" s="1"/>
  <c r="T7" i="7"/>
  <c r="U7" i="7" s="1"/>
  <c r="U4" i="7"/>
  <c r="K8" i="42"/>
  <c r="J8" i="42"/>
  <c r="R17" i="7"/>
  <c r="S17" i="7" s="1"/>
  <c r="T17" i="7"/>
  <c r="U17" i="7" s="1"/>
  <c r="U5" i="7"/>
  <c r="K9" i="42"/>
  <c r="J9" i="42"/>
  <c r="R18" i="7"/>
  <c r="S18" i="7" s="1"/>
  <c r="T18" i="7"/>
  <c r="U18" i="7" s="1"/>
  <c r="R8" i="7"/>
  <c r="S8" i="7" s="1"/>
  <c r="T8" i="7"/>
  <c r="U8" i="7" s="1"/>
  <c r="R10" i="7"/>
  <c r="S10" i="7" s="1"/>
  <c r="T10" i="7"/>
  <c r="U10" i="7" s="1"/>
  <c r="U6" i="7"/>
  <c r="K10" i="42"/>
  <c r="J10" i="42"/>
  <c r="R15" i="7"/>
  <c r="S15" i="7" s="1"/>
  <c r="T15" i="7"/>
  <c r="U15" i="7" s="1"/>
  <c r="R12" i="7"/>
  <c r="S12" i="7" s="1"/>
  <c r="T12" i="7"/>
  <c r="U12" i="7" s="1"/>
  <c r="R16" i="7"/>
  <c r="S16" i="7" s="1"/>
  <c r="T16" i="7"/>
  <c r="U16" i="7" s="1"/>
  <c r="R11" i="7"/>
  <c r="S11" i="7" s="1"/>
  <c r="T11" i="7"/>
  <c r="U11" i="7" s="1"/>
  <c r="R9" i="7"/>
  <c r="S9" i="7" s="1"/>
  <c r="T9" i="7"/>
  <c r="U9" i="7" s="1"/>
  <c r="R13" i="7"/>
  <c r="S13" i="7" s="1"/>
  <c r="T13" i="7"/>
  <c r="U13" i="7" s="1"/>
  <c r="R14" i="7"/>
  <c r="S14" i="7" s="1"/>
  <c r="T14" i="7"/>
  <c r="U14" i="7" s="1"/>
  <c r="R4" i="6"/>
  <c r="T4" i="6"/>
  <c r="U9" i="6"/>
  <c r="U8" i="6"/>
  <c r="R9" i="5"/>
  <c r="S9" i="5" s="1"/>
  <c r="T9" i="5"/>
  <c r="R13" i="5"/>
  <c r="S13" i="5" s="1"/>
  <c r="T13" i="5"/>
  <c r="R18" i="5"/>
  <c r="S18" i="5" s="1"/>
  <c r="T18" i="5"/>
  <c r="K4" i="42"/>
  <c r="J4" i="42"/>
  <c r="U6" i="5"/>
  <c r="T4" i="5"/>
  <c r="R4" i="5"/>
  <c r="R16" i="5"/>
  <c r="S16" i="5" s="1"/>
  <c r="T16" i="5"/>
  <c r="R5" i="5"/>
  <c r="S5" i="5" s="1"/>
  <c r="T5" i="5"/>
  <c r="R17" i="5"/>
  <c r="S17" i="5" s="1"/>
  <c r="T17" i="5"/>
  <c r="R10" i="5"/>
  <c r="S10" i="5" s="1"/>
  <c r="T10" i="5"/>
  <c r="R14" i="5"/>
  <c r="S14" i="5" s="1"/>
  <c r="T14" i="5"/>
  <c r="R7" i="5"/>
  <c r="S7" i="5" s="1"/>
  <c r="T7" i="5"/>
  <c r="R11" i="5"/>
  <c r="S11" i="5" s="1"/>
  <c r="T11" i="5"/>
  <c r="R12" i="5"/>
  <c r="S12" i="5" s="1"/>
  <c r="T12" i="5"/>
  <c r="R8" i="5"/>
  <c r="S8" i="5" s="1"/>
  <c r="T8" i="5"/>
  <c r="R15" i="5"/>
  <c r="S15" i="5" s="1"/>
  <c r="T15" i="5"/>
  <c r="S6" i="32"/>
  <c r="S23" i="32"/>
  <c r="D23" i="14" s="1"/>
  <c r="S22" i="32"/>
  <c r="I64" i="42"/>
  <c r="H64" i="42"/>
  <c r="K35" i="41"/>
  <c r="K102" i="42"/>
  <c r="J102" i="42"/>
  <c r="S5" i="47"/>
  <c r="I102" i="42"/>
  <c r="H102" i="42"/>
  <c r="D37" i="14"/>
  <c r="U5" i="48"/>
  <c r="J105" i="42"/>
  <c r="K105" i="42"/>
  <c r="K36" i="41"/>
  <c r="H105" i="42"/>
  <c r="I105" i="42"/>
  <c r="T4" i="27"/>
  <c r="T5" i="6"/>
  <c r="S27" i="6" s="1"/>
  <c r="E4" i="14" s="1"/>
  <c r="J7" i="42"/>
  <c r="K7" i="42"/>
  <c r="S5" i="38"/>
  <c r="C36" i="14"/>
  <c r="D36" i="14"/>
  <c r="D29" i="14"/>
  <c r="K28" i="41"/>
  <c r="G29" i="20"/>
  <c r="C28" i="14"/>
  <c r="G28" i="20"/>
  <c r="K27" i="41"/>
  <c r="D28" i="14"/>
  <c r="G27" i="20"/>
  <c r="K26" i="41"/>
  <c r="G26" i="20"/>
  <c r="K25" i="41"/>
  <c r="K24" i="41"/>
  <c r="G25" i="20"/>
  <c r="C24" i="14"/>
  <c r="C23" i="14"/>
  <c r="R5" i="30"/>
  <c r="G60" i="42"/>
  <c r="R6" i="30"/>
  <c r="G61" i="42"/>
  <c r="R6" i="29"/>
  <c r="G58" i="42"/>
  <c r="R5" i="29"/>
  <c r="G57" i="42"/>
  <c r="R6" i="28"/>
  <c r="G55" i="42"/>
  <c r="R5" i="28"/>
  <c r="G54" i="42"/>
  <c r="R6" i="27"/>
  <c r="G52" i="42"/>
  <c r="R5" i="27"/>
  <c r="G51" i="42"/>
  <c r="R6" i="26"/>
  <c r="G49" i="42"/>
  <c r="R5" i="26"/>
  <c r="G48" i="42"/>
  <c r="R6" i="25"/>
  <c r="G46" i="42"/>
  <c r="R5" i="25"/>
  <c r="G45" i="42"/>
  <c r="R6" i="24"/>
  <c r="G43" i="42"/>
  <c r="R5" i="24"/>
  <c r="G42" i="42"/>
  <c r="R6" i="23"/>
  <c r="G40" i="42"/>
  <c r="R5" i="23"/>
  <c r="G39" i="42"/>
  <c r="R5" i="22"/>
  <c r="G36" i="42"/>
  <c r="R6" i="22"/>
  <c r="G37" i="42"/>
  <c r="R5" i="21"/>
  <c r="G33" i="42"/>
  <c r="R6" i="21"/>
  <c r="G34" i="42"/>
  <c r="R5" i="19"/>
  <c r="G30" i="42"/>
  <c r="R6" i="19"/>
  <c r="G31" i="42"/>
  <c r="R5" i="18"/>
  <c r="G27" i="42"/>
  <c r="R6" i="18"/>
  <c r="G28" i="42"/>
  <c r="R5" i="17"/>
  <c r="G24" i="42"/>
  <c r="R6" i="17"/>
  <c r="G25" i="42"/>
  <c r="R6" i="16"/>
  <c r="G22" i="42"/>
  <c r="R5" i="16"/>
  <c r="G21" i="42"/>
  <c r="R6" i="15"/>
  <c r="G19" i="42"/>
  <c r="R5" i="15"/>
  <c r="G18" i="42"/>
  <c r="R5" i="10"/>
  <c r="G15" i="42"/>
  <c r="R6" i="10"/>
  <c r="G16" i="42"/>
  <c r="R6" i="8"/>
  <c r="G13" i="42"/>
  <c r="R5" i="8"/>
  <c r="G12" i="42"/>
  <c r="R6" i="7"/>
  <c r="G10" i="42"/>
  <c r="R5" i="7"/>
  <c r="G9" i="42"/>
  <c r="S5" i="6"/>
  <c r="G6" i="42"/>
  <c r="R6" i="6"/>
  <c r="G7" i="42"/>
  <c r="R6" i="5"/>
  <c r="G4" i="42"/>
  <c r="G3" i="42"/>
  <c r="K30" i="41"/>
  <c r="R4" i="30"/>
  <c r="G59" i="42"/>
  <c r="R4" i="29"/>
  <c r="G56" i="42"/>
  <c r="R4" i="28"/>
  <c r="G53" i="42"/>
  <c r="R4" i="27"/>
  <c r="G50" i="42"/>
  <c r="R4" i="26"/>
  <c r="G47" i="42"/>
  <c r="R4" i="25"/>
  <c r="G44" i="42"/>
  <c r="R4" i="24"/>
  <c r="G41" i="42"/>
  <c r="R4" i="23"/>
  <c r="G38" i="42"/>
  <c r="R4" i="22"/>
  <c r="G35" i="42"/>
  <c r="R4" i="21"/>
  <c r="G32" i="42"/>
  <c r="R4" i="19"/>
  <c r="G29" i="42"/>
  <c r="R4" i="18"/>
  <c r="G26" i="42"/>
  <c r="R4" i="17"/>
  <c r="G23" i="42"/>
  <c r="R4" i="16"/>
  <c r="G20" i="42"/>
  <c r="R4" i="15"/>
  <c r="G17" i="42"/>
  <c r="R4" i="10"/>
  <c r="G14" i="42"/>
  <c r="R4" i="8"/>
  <c r="G11" i="42"/>
  <c r="R4" i="7"/>
  <c r="G8" i="42"/>
  <c r="G5" i="42"/>
  <c r="G2" i="42"/>
  <c r="S5" i="28"/>
  <c r="S5" i="7"/>
  <c r="S6" i="16"/>
  <c r="S5" i="16"/>
  <c r="S5" i="10"/>
  <c r="K19" i="5"/>
  <c r="G35" i="20" l="1"/>
  <c r="K34" i="41"/>
  <c r="K33" i="41"/>
  <c r="G34" i="20"/>
  <c r="K32" i="41"/>
  <c r="G33" i="20"/>
  <c r="G32" i="20"/>
  <c r="K31" i="41"/>
  <c r="K29" i="41"/>
  <c r="K23" i="41"/>
  <c r="K22" i="41"/>
  <c r="S6" i="30"/>
  <c r="H61" i="42"/>
  <c r="I61" i="42"/>
  <c r="S27" i="30"/>
  <c r="E22" i="14" s="1"/>
  <c r="G22" i="20" s="1"/>
  <c r="S4" i="30"/>
  <c r="S23" i="30"/>
  <c r="D22" i="14" s="1"/>
  <c r="S22" i="30"/>
  <c r="C22" i="14" s="1"/>
  <c r="H59" i="42"/>
  <c r="I59" i="42"/>
  <c r="S29" i="30"/>
  <c r="F22" i="14" s="1"/>
  <c r="S5" i="30"/>
  <c r="I60" i="42"/>
  <c r="H60" i="42"/>
  <c r="S6" i="29"/>
  <c r="I58" i="42"/>
  <c r="H58" i="42"/>
  <c r="S27" i="29"/>
  <c r="E21" i="14" s="1"/>
  <c r="K20" i="41" s="1"/>
  <c r="S5" i="29"/>
  <c r="H57" i="42"/>
  <c r="I57" i="42"/>
  <c r="S29" i="29"/>
  <c r="F21" i="14" s="1"/>
  <c r="S4" i="29"/>
  <c r="S22" i="29"/>
  <c r="C21" i="14" s="1"/>
  <c r="S23" i="29"/>
  <c r="D21" i="14" s="1"/>
  <c r="I56" i="42"/>
  <c r="H56" i="42"/>
  <c r="S4" i="28"/>
  <c r="S23" i="28"/>
  <c r="D20" i="14" s="1"/>
  <c r="S22" i="28"/>
  <c r="C20" i="14" s="1"/>
  <c r="H53" i="42"/>
  <c r="I53" i="42"/>
  <c r="S29" i="28"/>
  <c r="F20" i="14" s="1"/>
  <c r="S6" i="28"/>
  <c r="H55" i="42"/>
  <c r="I55" i="42"/>
  <c r="I54" i="42"/>
  <c r="H54" i="42"/>
  <c r="S27" i="28"/>
  <c r="E20" i="14" s="1"/>
  <c r="K19" i="41" s="1"/>
  <c r="S27" i="27"/>
  <c r="E19" i="14" s="1"/>
  <c r="S29" i="27"/>
  <c r="F19" i="14" s="1"/>
  <c r="S23" i="27"/>
  <c r="S22" i="27"/>
  <c r="S6" i="26"/>
  <c r="I49" i="42"/>
  <c r="H49" i="42"/>
  <c r="S27" i="26"/>
  <c r="E18" i="14" s="1"/>
  <c r="K17" i="41" s="1"/>
  <c r="S4" i="26"/>
  <c r="S22" i="26"/>
  <c r="C18" i="14" s="1"/>
  <c r="S23" i="26"/>
  <c r="D18" i="14" s="1"/>
  <c r="I47" i="42"/>
  <c r="H47" i="42"/>
  <c r="S5" i="26"/>
  <c r="H48" i="42"/>
  <c r="I48" i="42"/>
  <c r="S29" i="26"/>
  <c r="F18" i="14" s="1"/>
  <c r="U8" i="26"/>
  <c r="S5" i="25"/>
  <c r="H45" i="42"/>
  <c r="I45" i="42"/>
  <c r="S6" i="25"/>
  <c r="H46" i="42"/>
  <c r="I46" i="42"/>
  <c r="S29" i="25"/>
  <c r="F17" i="14" s="1"/>
  <c r="S4" i="25"/>
  <c r="S23" i="25"/>
  <c r="D17" i="14" s="1"/>
  <c r="S22" i="25"/>
  <c r="C17" i="14" s="1"/>
  <c r="H44" i="42"/>
  <c r="I44" i="42"/>
  <c r="S27" i="25"/>
  <c r="E17" i="14" s="1"/>
  <c r="S5" i="24"/>
  <c r="H42" i="42"/>
  <c r="I42" i="42"/>
  <c r="S4" i="24"/>
  <c r="S23" i="24"/>
  <c r="D16" i="14" s="1"/>
  <c r="S22" i="24"/>
  <c r="C16" i="14" s="1"/>
  <c r="I41" i="42"/>
  <c r="H41" i="42"/>
  <c r="S6" i="24"/>
  <c r="H43" i="42"/>
  <c r="I43" i="42"/>
  <c r="S29" i="24"/>
  <c r="F16" i="14" s="1"/>
  <c r="S27" i="24"/>
  <c r="E16" i="14" s="1"/>
  <c r="S4" i="23"/>
  <c r="S22" i="23"/>
  <c r="C15" i="14" s="1"/>
  <c r="S23" i="23"/>
  <c r="D15" i="14" s="1"/>
  <c r="I38" i="42"/>
  <c r="H38" i="42"/>
  <c r="S5" i="23"/>
  <c r="I39" i="42"/>
  <c r="H39" i="42"/>
  <c r="S6" i="23"/>
  <c r="H40" i="42"/>
  <c r="I40" i="42"/>
  <c r="S27" i="23"/>
  <c r="E15" i="14" s="1"/>
  <c r="G15" i="20" s="1"/>
  <c r="S27" i="22"/>
  <c r="E14" i="14" s="1"/>
  <c r="S5" i="22"/>
  <c r="H36" i="42"/>
  <c r="I36" i="42"/>
  <c r="S29" i="22"/>
  <c r="F14" i="14" s="1"/>
  <c r="S4" i="22"/>
  <c r="S22" i="22"/>
  <c r="C14" i="14" s="1"/>
  <c r="S23" i="22"/>
  <c r="D14" i="14" s="1"/>
  <c r="I35" i="42"/>
  <c r="H35" i="42"/>
  <c r="S6" i="22"/>
  <c r="H37" i="42"/>
  <c r="I37" i="42"/>
  <c r="S29" i="21"/>
  <c r="F13" i="14" s="1"/>
  <c r="S4" i="21"/>
  <c r="S23" i="21"/>
  <c r="D13" i="14" s="1"/>
  <c r="S22" i="21"/>
  <c r="C13" i="14" s="1"/>
  <c r="H32" i="42"/>
  <c r="I32" i="42"/>
  <c r="S5" i="21"/>
  <c r="I33" i="42"/>
  <c r="H33" i="42"/>
  <c r="S6" i="21"/>
  <c r="H34" i="42"/>
  <c r="I34" i="42"/>
  <c r="S27" i="21"/>
  <c r="E13" i="14" s="1"/>
  <c r="K12" i="41" s="1"/>
  <c r="S4" i="19"/>
  <c r="S23" i="19"/>
  <c r="D12" i="14" s="1"/>
  <c r="S22" i="19"/>
  <c r="C12" i="14" s="1"/>
  <c r="I29" i="42"/>
  <c r="H29" i="42"/>
  <c r="S6" i="19"/>
  <c r="I31" i="42"/>
  <c r="H31" i="42"/>
  <c r="S29" i="19"/>
  <c r="F12" i="14" s="1"/>
  <c r="U7" i="19"/>
  <c r="S5" i="19"/>
  <c r="H30" i="42"/>
  <c r="I30" i="42"/>
  <c r="S27" i="19"/>
  <c r="E12" i="14" s="1"/>
  <c r="S5" i="18"/>
  <c r="I27" i="42"/>
  <c r="H27" i="42"/>
  <c r="S29" i="18"/>
  <c r="F11" i="14" s="1"/>
  <c r="U7" i="18"/>
  <c r="S4" i="18"/>
  <c r="S23" i="18"/>
  <c r="D11" i="14" s="1"/>
  <c r="S22" i="18"/>
  <c r="C11" i="14" s="1"/>
  <c r="I26" i="42"/>
  <c r="H26" i="42"/>
  <c r="S6" i="18"/>
  <c r="H28" i="42"/>
  <c r="I28" i="42"/>
  <c r="S29" i="17"/>
  <c r="F10" i="14" s="1"/>
  <c r="S6" i="17"/>
  <c r="I25" i="42"/>
  <c r="H25" i="42"/>
  <c r="S27" i="17"/>
  <c r="E10" i="14" s="1"/>
  <c r="S5" i="17"/>
  <c r="H24" i="42"/>
  <c r="I24" i="42"/>
  <c r="S4" i="17"/>
  <c r="S23" i="17"/>
  <c r="D10" i="14" s="1"/>
  <c r="S22" i="17"/>
  <c r="C10" i="14" s="1"/>
  <c r="I23" i="42"/>
  <c r="H23" i="42"/>
  <c r="S29" i="16"/>
  <c r="F9" i="14" s="1"/>
  <c r="S4" i="16"/>
  <c r="S23" i="16"/>
  <c r="D9" i="14" s="1"/>
  <c r="S22" i="16"/>
  <c r="C9" i="14" s="1"/>
  <c r="H20" i="42"/>
  <c r="I20" i="42"/>
  <c r="H22" i="42"/>
  <c r="I22" i="42"/>
  <c r="I21" i="42"/>
  <c r="H21" i="42"/>
  <c r="S27" i="16"/>
  <c r="E9" i="14" s="1"/>
  <c r="K8" i="41" s="1"/>
  <c r="S4" i="15"/>
  <c r="S23" i="15"/>
  <c r="D8" i="14" s="1"/>
  <c r="S22" i="15"/>
  <c r="C8" i="14" s="1"/>
  <c r="I17" i="42"/>
  <c r="H17" i="42"/>
  <c r="S5" i="15"/>
  <c r="H18" i="42"/>
  <c r="I18" i="42"/>
  <c r="G8" i="20"/>
  <c r="S6" i="15"/>
  <c r="I19" i="42"/>
  <c r="H19" i="42"/>
  <c r="S29" i="15"/>
  <c r="F8" i="14" s="1"/>
  <c r="I15" i="42"/>
  <c r="H15" i="42"/>
  <c r="S27" i="10"/>
  <c r="E7" i="14" s="1"/>
  <c r="S6" i="10"/>
  <c r="I16" i="42"/>
  <c r="H16" i="42"/>
  <c r="S4" i="10"/>
  <c r="S22" i="10"/>
  <c r="C7" i="14" s="1"/>
  <c r="S23" i="10"/>
  <c r="D7" i="14" s="1"/>
  <c r="H14" i="42"/>
  <c r="I14" i="42"/>
  <c r="S29" i="10"/>
  <c r="F7" i="14" s="1"/>
  <c r="H13" i="42"/>
  <c r="I13" i="42"/>
  <c r="S6" i="8"/>
  <c r="S27" i="8"/>
  <c r="E6" i="14" s="1"/>
  <c r="S29" i="8"/>
  <c r="F6" i="14" s="1"/>
  <c r="S4" i="8"/>
  <c r="S23" i="8"/>
  <c r="H11" i="42"/>
  <c r="I11" i="42"/>
  <c r="S5" i="8"/>
  <c r="H12" i="42"/>
  <c r="I12" i="42"/>
  <c r="S22" i="8"/>
  <c r="S7" i="8"/>
  <c r="S4" i="7"/>
  <c r="S22" i="7"/>
  <c r="C5" i="14" s="1"/>
  <c r="S23" i="7"/>
  <c r="D5" i="14" s="1"/>
  <c r="H8" i="42"/>
  <c r="I8" i="42"/>
  <c r="S29" i="7"/>
  <c r="F5" i="14" s="1"/>
  <c r="S6" i="7"/>
  <c r="H10" i="42"/>
  <c r="I10" i="42"/>
  <c r="S27" i="7"/>
  <c r="E5" i="14" s="1"/>
  <c r="K4" i="41" s="1"/>
  <c r="S29" i="6"/>
  <c r="F4" i="14" s="1"/>
  <c r="K5" i="42"/>
  <c r="J5" i="42"/>
  <c r="U4" i="6"/>
  <c r="S22" i="6"/>
  <c r="S23" i="6"/>
  <c r="J3" i="42"/>
  <c r="K3" i="42"/>
  <c r="U5" i="5"/>
  <c r="S23" i="5"/>
  <c r="D3" i="14" s="1"/>
  <c r="I2" i="42"/>
  <c r="H2" i="42"/>
  <c r="S6" i="5"/>
  <c r="H4" i="42"/>
  <c r="I4" i="42"/>
  <c r="H3" i="42"/>
  <c r="I3" i="42"/>
  <c r="S29" i="5"/>
  <c r="F3" i="14" s="1"/>
  <c r="J2" i="42"/>
  <c r="K2" i="42"/>
  <c r="S27" i="5"/>
  <c r="E3" i="14" s="1"/>
  <c r="G3" i="20" s="1"/>
  <c r="U4" i="5"/>
  <c r="K16" i="41"/>
  <c r="K15" i="41"/>
  <c r="K13" i="41"/>
  <c r="K11" i="41"/>
  <c r="K10" i="41"/>
  <c r="K9" i="41"/>
  <c r="D19" i="14"/>
  <c r="I50" i="42"/>
  <c r="H50" i="42"/>
  <c r="S5" i="27"/>
  <c r="H51" i="42"/>
  <c r="I51" i="42"/>
  <c r="U4" i="27"/>
  <c r="K50" i="42"/>
  <c r="K107" i="42" s="1"/>
  <c r="J50" i="42"/>
  <c r="K18" i="41"/>
  <c r="S6" i="27"/>
  <c r="H52" i="42"/>
  <c r="I52" i="42"/>
  <c r="U5" i="6"/>
  <c r="K6" i="42"/>
  <c r="J6" i="42"/>
  <c r="K3" i="41"/>
  <c r="H6" i="42"/>
  <c r="I6" i="42"/>
  <c r="S6" i="6"/>
  <c r="H7" i="42"/>
  <c r="I7" i="42"/>
  <c r="H9" i="42"/>
  <c r="I9" i="42"/>
  <c r="I5" i="42"/>
  <c r="H5" i="42"/>
  <c r="S4" i="5"/>
  <c r="S22" i="5"/>
  <c r="C3" i="14" s="1"/>
  <c r="C6" i="14"/>
  <c r="D6" i="14"/>
  <c r="G20" i="20"/>
  <c r="C19" i="14"/>
  <c r="G19" i="20"/>
  <c r="S4" i="27"/>
  <c r="G17" i="20"/>
  <c r="G16" i="20"/>
  <c r="G14" i="20"/>
  <c r="G12" i="20"/>
  <c r="G11" i="20"/>
  <c r="G10" i="20"/>
  <c r="G4" i="20"/>
  <c r="S4" i="6"/>
  <c r="C4" i="14"/>
  <c r="D4" i="14"/>
  <c r="K2" i="41" l="1"/>
  <c r="K37" i="41" s="1"/>
  <c r="K21" i="41"/>
  <c r="G21" i="20"/>
  <c r="G18" i="20"/>
  <c r="K14" i="41"/>
  <c r="G13" i="20"/>
  <c r="G9" i="20"/>
  <c r="K6" i="41"/>
  <c r="G7" i="20"/>
  <c r="G6" i="20"/>
  <c r="K5" i="41"/>
  <c r="E38" i="14"/>
  <c r="F38" i="14"/>
  <c r="K110" i="42" s="1"/>
  <c r="G5" i="20"/>
  <c r="J107" i="42"/>
  <c r="C38" i="14"/>
  <c r="D38" i="14"/>
  <c r="H107" i="42"/>
  <c r="I107" i="42"/>
  <c r="J110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3C1A045B-8D51-4AEB-93BE-4195A93393F0}">
      <text>
        <r>
          <rPr>
            <sz val="12"/>
            <color indexed="81"/>
            <rFont val="Tahoma"/>
            <family val="2"/>
          </rPr>
          <t>Informar les subvencions en fase A o AD a la relació de subvencions de Diputació i altres de les que tinguem coneixement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</text>
    </comment>
    <comment ref="N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</text>
    </comment>
    <comment ref="G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</text>
    </comment>
    <comment ref="N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Tono Serret</author>
  </authors>
  <commentList>
    <comment ref="F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Despesa total del projecte de despesa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Ingrés total de 
l'agent finançador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<sst xmlns="http://schemas.openxmlformats.org/spreadsheetml/2006/main" count="1149" uniqueCount="145">
  <si>
    <t>pressupost</t>
  </si>
  <si>
    <t>ingressos afectats</t>
  </si>
  <si>
    <t>obligacions reconegudes netes</t>
  </si>
  <si>
    <t>depeses afectades</t>
  </si>
  <si>
    <t>finançament</t>
  </si>
  <si>
    <t>drets reconeguts nets</t>
  </si>
  <si>
    <t>denominació inversió</t>
  </si>
  <si>
    <t>CF PER AGENTS fi exercici</t>
  </si>
  <si>
    <t>CF TOTAL     fi exercici</t>
  </si>
  <si>
    <t>pendent</t>
  </si>
  <si>
    <t>desviació de finançament per agents</t>
  </si>
  <si>
    <t>tancats</t>
  </si>
  <si>
    <t>Efecte sobre el resultat pressupostari:</t>
  </si>
  <si>
    <t>Efecte sobre el romanent de tresoreria:</t>
  </si>
  <si>
    <t>any inici projecte</t>
  </si>
  <si>
    <t>Desviacions de l'exercici</t>
  </si>
  <si>
    <t>Positives</t>
  </si>
  <si>
    <t>Negatives</t>
  </si>
  <si>
    <t>OR tancats</t>
  </si>
  <si>
    <t>pendent d'executar</t>
  </si>
  <si>
    <t>aplicació despeses</t>
  </si>
  <si>
    <t>aplicació ingressos</t>
  </si>
  <si>
    <t>( - ) DESVIACIONS POSITIVES</t>
  </si>
  <si>
    <t>( + ) DESVIACIONS NEGATIVES</t>
  </si>
  <si>
    <t>( - ) ROMANENT TRESORERIA AFECTAT A DESPESES AMB FINANÇAMENT FINALISTA</t>
  </si>
  <si>
    <t>Desviacions acumulades</t>
  </si>
  <si>
    <t>Codi de despesa</t>
  </si>
  <si>
    <t>Descripció</t>
  </si>
  <si>
    <t>Agent finançador: 
NIF Tercer</t>
  </si>
  <si>
    <t>Agent finançador: 
Descripció Tercer</t>
  </si>
  <si>
    <t>Agent finançador: 
Apli.Ptria.Orgànica</t>
  </si>
  <si>
    <t>Agent finançador: 
Apli.Ptria.Econòmica</t>
  </si>
  <si>
    <t>Coeficient 
de finançament</t>
  </si>
  <si>
    <t>Desviacions de l'exercici: Positives</t>
  </si>
  <si>
    <t>Desviacions de l'exercici: Negatives</t>
  </si>
  <si>
    <t>Desviacions 
acumulades: Negatives</t>
  </si>
  <si>
    <t>Total</t>
  </si>
  <si>
    <t>Codi despesa</t>
  </si>
  <si>
    <t>Codi Projecte</t>
  </si>
  <si>
    <t>Denominació</t>
  </si>
  <si>
    <t>Any d'inici</t>
  </si>
  <si>
    <t>Durada</t>
  </si>
  <si>
    <t>Despesa 
prevista</t>
  </si>
  <si>
    <t>Despesa 
compromesa</t>
  </si>
  <si>
    <t>Obligacions 
reconegudes: 
a 1 de gener</t>
  </si>
  <si>
    <t>Obligacions 
reconegudes: 
en l'exercici</t>
  </si>
  <si>
    <t>Obligacions 
reconegudes: 
total</t>
  </si>
  <si>
    <t>Despesa pendent 
de realitzar</t>
  </si>
  <si>
    <t>Finançament 
afectat</t>
  </si>
  <si>
    <t>Despesa pendent 
realitzar (Any n + 1)</t>
  </si>
  <si>
    <t>Despesa pendent 
realitzar (Any n + 2)</t>
  </si>
  <si>
    <t>Despesa pendent 
realitzar (Any n + 3)</t>
  </si>
  <si>
    <t>Despesa pendent 
realitzar (Anys successius)</t>
  </si>
  <si>
    <t>durada</t>
  </si>
  <si>
    <t>Finançament</t>
  </si>
  <si>
    <r>
      <t>a incorporar forçosament</t>
    </r>
    <r>
      <rPr>
        <b/>
        <i/>
        <sz val="11"/>
        <rFont val="Times New Roman"/>
        <family val="1"/>
      </rPr>
      <t xml:space="preserve"> (econ 87010)</t>
    </r>
  </si>
  <si>
    <r>
      <t xml:space="preserve">fons propis </t>
    </r>
    <r>
      <rPr>
        <b/>
        <i/>
        <sz val="11"/>
        <rFont val="Times New Roman"/>
        <family val="1"/>
      </rPr>
      <t>(econ 87000)</t>
    </r>
  </si>
  <si>
    <t>Subvencions</t>
  </si>
  <si>
    <t>A/AD a incorporar</t>
  </si>
  <si>
    <t>Modificacions de crèdit a l'exercici següent</t>
  </si>
  <si>
    <t>Despesa</t>
  </si>
  <si>
    <t>Nom Agent Finançador</t>
  </si>
  <si>
    <t>Desviacions acumulades per agent</t>
  </si>
  <si>
    <t>Desviació de finançament per agents</t>
  </si>
  <si>
    <t>Desviacions acumulades: Positives</t>
  </si>
  <si>
    <t>ajust excés finançament RTDG</t>
  </si>
  <si>
    <t>Verificació</t>
  </si>
  <si>
    <t>l'excel està preparat per a 3 agents finançadors màxim</t>
  </si>
  <si>
    <t>Validació</t>
  </si>
  <si>
    <r>
      <rPr>
        <b/>
        <i/>
        <sz val="10"/>
        <color rgb="FFFF0000"/>
        <rFont val="Arial"/>
        <family val="2"/>
      </rPr>
      <t>observació interna:</t>
    </r>
    <r>
      <rPr>
        <i/>
        <sz val="10"/>
        <color rgb="FFFF0000"/>
        <rFont val="Arial"/>
        <family val="2"/>
      </rPr>
      <t xml:space="preserve"> com treure el llistat des de estudi de romanents de les A i AD</t>
    </r>
  </si>
  <si>
    <t>( - ) DESVIACIONS ACUMULADES POSITIVES</t>
  </si>
  <si>
    <t>Sense Efecte sobre el romanent de tresoreria:</t>
  </si>
  <si>
    <t xml:space="preserve">      DESVIACIONS ACUMULADES NEGATIVES</t>
  </si>
  <si>
    <t>RC incorporació voluntària - corrent (sense finançament afectat)</t>
  </si>
  <si>
    <t>RC incorporació voluntària - capital (sense finançament afectat)</t>
  </si>
  <si>
    <t>*CGAP- Romanents de crèdit- Estudi de romanents</t>
  </si>
  <si>
    <t>* Nou - vista prelimirar</t>
  </si>
  <si>
    <t>* Detall dels crèdits d'inc no obligatòria (relació RC-A-AD)</t>
  </si>
  <si>
    <t>* Traspassar aquest llistat a excel</t>
  </si>
  <si>
    <t>Detall de crèdits d'inc. no obligatòria</t>
  </si>
  <si>
    <t>Procedencia:</t>
  </si>
  <si>
    <t>Compromisos de gastos de l'exercici anterior</t>
  </si>
  <si>
    <t>Exer.</t>
  </si>
  <si>
    <t>Org.</t>
  </si>
  <si>
    <t>Prg.</t>
  </si>
  <si>
    <t>Eco.</t>
  </si>
  <si>
    <t>Sp.</t>
  </si>
  <si>
    <t>Descripció assentament</t>
  </si>
  <si>
    <t>Document</t>
  </si>
  <si>
    <t>Assentament</t>
  </si>
  <si>
    <t>Tipus romanent</t>
  </si>
  <si>
    <t>Saldo</t>
  </si>
  <si>
    <t>A incorporar</t>
  </si>
  <si>
    <t>Inc. dep.</t>
  </si>
  <si>
    <t>Inc.trans.</t>
  </si>
  <si>
    <t>Total a inc.</t>
  </si>
  <si>
    <t>* Si l'ens utilitzar el mòdul de projectes i subprojectes tambè s'haurà d'exportar el llistat de "Detall de crèdits d'inc obligatòria"</t>
  </si>
  <si>
    <t>"insertar cel·les copiades/tallades"</t>
  </si>
  <si>
    <t>Capítol</t>
  </si>
  <si>
    <t>Validacions</t>
  </si>
  <si>
    <t>Drets R nets</t>
  </si>
  <si>
    <t>capitol 4</t>
  </si>
  <si>
    <t>capitol 7</t>
  </si>
  <si>
    <t>total</t>
  </si>
  <si>
    <t>sumatori quadre</t>
  </si>
  <si>
    <t>diferència</t>
  </si>
  <si>
    <t>codi</t>
  </si>
  <si>
    <t>C. Econòmica</t>
  </si>
  <si>
    <t>Indicador</t>
  </si>
  <si>
    <t>Desc. Oper.</t>
  </si>
  <si>
    <t>Nom tercer</t>
  </si>
  <si>
    <t>Drets reconeguts anys anteriors</t>
  </si>
  <si>
    <t>aplicació pressupostària o capítol de despesa</t>
  </si>
  <si>
    <t>Descripció de la despesa</t>
  </si>
  <si>
    <t>Despesa prevista total</t>
  </si>
  <si>
    <t>ALTRES - FINANÇAMENT AFECTAT</t>
  </si>
  <si>
    <t>* Analitzar informació: s'han d'excloure les operacions que estiguin en algun full de project, ja que la informació es detallarà al full "RC"</t>
  </si>
  <si>
    <t>I. Presup. (RD + RD-I)</t>
  </si>
  <si>
    <t>DESPESA VINCULADA A LA SUBVENCIÓ</t>
  </si>
  <si>
    <t>ANY TANCAMENT:</t>
  </si>
  <si>
    <t>SUBVENCIONS REBUDES</t>
  </si>
  <si>
    <t>INGRESSOS RECONEGUTS EXERCICI</t>
  </si>
  <si>
    <t>RESTA INGRESSOS PROJECTE?</t>
  </si>
  <si>
    <r>
      <rPr>
        <b/>
        <sz val="12"/>
        <rFont val="Calibri"/>
        <family val="2"/>
        <scheme val="minor"/>
      </rPr>
      <t>Observacions</t>
    </r>
    <r>
      <rPr>
        <sz val="11"/>
        <rFont val="Calibri"/>
        <family val="2"/>
        <scheme val="minor"/>
      </rPr>
      <t>: 
(p.ex Si hi ha bestretes de subvencions, diversos agents finançadors, projectes plurianuals...)</t>
    </r>
  </si>
  <si>
    <t>Consell Comarcal</t>
  </si>
  <si>
    <t>Gencat</t>
  </si>
  <si>
    <t>Altres AAPP</t>
  </si>
  <si>
    <t>Altres</t>
  </si>
  <si>
    <t>DRETS A RECONEIXER PROPERS EXERCICIS</t>
  </si>
  <si>
    <t>aplicació pressupost / capítol despesa</t>
  </si>
  <si>
    <r>
      <t xml:space="preserve">Despesa prevista </t>
    </r>
    <r>
      <rPr>
        <b/>
        <sz val="12"/>
        <color theme="1"/>
        <rFont val="Calibri"/>
        <family val="2"/>
        <scheme val="minor"/>
      </rPr>
      <t>total</t>
    </r>
  </si>
  <si>
    <r>
      <t xml:space="preserve">import </t>
    </r>
    <r>
      <rPr>
        <b/>
        <sz val="12"/>
        <color theme="1"/>
        <rFont val="Calibri"/>
        <family val="2"/>
        <scheme val="minor"/>
      </rPr>
      <t>total</t>
    </r>
    <r>
      <rPr>
        <sz val="10"/>
        <color theme="1"/>
        <rFont val="Calibri"/>
        <family val="2"/>
        <scheme val="minor"/>
      </rPr>
      <t xml:space="preserve"> subvencionat</t>
    </r>
  </si>
  <si>
    <r>
      <rPr>
        <b/>
        <sz val="12"/>
        <color theme="1"/>
        <rFont val="Calibri"/>
        <family val="2"/>
        <scheme val="minor"/>
      </rPr>
      <t>Observacions</t>
    </r>
    <r>
      <rPr>
        <sz val="11"/>
        <color theme="1"/>
        <rFont val="Calibri"/>
        <family val="2"/>
        <scheme val="minor"/>
      </rPr>
      <t>: 
(p.ex Si hi ha bestretes de subvencions, diversos agents finançadors, projectes plurianuals...)</t>
    </r>
  </si>
  <si>
    <t>Obrir:  CGAP/ Llibres/Majors pressupostaris</t>
  </si>
  <si>
    <t>A</t>
  </si>
  <si>
    <t>B</t>
  </si>
  <si>
    <t>A la pestanya "Major pressupostari" seleccionar "Ingressos</t>
  </si>
  <si>
    <t>C</t>
  </si>
  <si>
    <t xml:space="preserve">A la pestanya "Condicions" informar la "llista de condicions" seguint l'exemple (1).  </t>
  </si>
  <si>
    <t>A continuació fer cercar (2) i finalment exportar la graella amb el botó contextual (dret) del ratolí (3)</t>
  </si>
  <si>
    <t>D</t>
  </si>
  <si>
    <t>Gestionar l'excel exportat amb el filtres necessaris</t>
  </si>
  <si>
    <r>
      <t>l'ens atorgant</t>
    </r>
    <r>
      <rPr>
        <b/>
        <sz val="10"/>
        <rFont val="Calibri"/>
        <family val="2"/>
        <scheme val="minor"/>
      </rPr>
      <t xml:space="preserve"> té reconeguda l'obligació?</t>
    </r>
  </si>
  <si>
    <r>
      <t xml:space="preserve">import </t>
    </r>
    <r>
      <rPr>
        <b/>
        <sz val="12"/>
        <rFont val="Calibri"/>
        <family val="2"/>
        <scheme val="minor"/>
      </rPr>
      <t>total</t>
    </r>
    <r>
      <rPr>
        <sz val="10"/>
        <rFont val="Calibri"/>
        <family val="2"/>
        <scheme val="minor"/>
      </rPr>
      <t xml:space="preserve"> subvencionat</t>
    </r>
  </si>
  <si>
    <t>CGAP - Com obtenir les RD's de subvenions?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</si>
</sst>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[Red]\-#,##0.00\ 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53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b/>
      <sz val="14"/>
      <name val="Bradley Hand ITC"/>
      <family val="4"/>
    </font>
    <font>
      <sz val="13"/>
      <name val="Bradley Hand ITC"/>
      <family val="4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.25"/>
      <color indexed="8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indexed="81"/>
      <name val="Tahoma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4"/>
      <color rgb="FF7030A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0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6" fillId="0" borderId="0"/>
    <xf numFmtId="0" fontId="5" fillId="0" borderId="0"/>
    <xf numFmtId="0" fontId="58" fillId="0" borderId="0" applyNumberFormat="0" applyFill="0" applyBorder="0" applyAlignment="0" applyProtection="0"/>
  </cellStyleXfs>
  <cellXfs count="259">
    <xf numFmtId="0" fontId="0" fillId="0" borderId="0" xfId="0"/>
    <xf numFmtId="4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" fontId="10" fillId="0" borderId="0" xfId="0" applyNumberFormat="1" applyFont="1" applyProtection="1">
      <protection locked="0"/>
    </xf>
    <xf numFmtId="4" fontId="0" fillId="2" borderId="1" xfId="0" applyNumberForma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2" xfId="0" applyBorder="1" applyAlignment="1">
      <alignment horizontal="center"/>
    </xf>
    <xf numFmtId="4" fontId="0" fillId="2" borderId="3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15" fillId="0" borderId="6" xfId="0" applyFont="1" applyBorder="1" applyAlignment="1">
      <alignment horizontal="center" vertical="center" wrapText="1"/>
    </xf>
    <xf numFmtId="10" fontId="0" fillId="0" borderId="1" xfId="0" applyNumberFormat="1" applyBorder="1"/>
    <xf numFmtId="0" fontId="15" fillId="3" borderId="6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4" fontId="0" fillId="0" borderId="1" xfId="0" applyNumberFormat="1" applyBorder="1"/>
    <xf numFmtId="165" fontId="16" fillId="0" borderId="0" xfId="0" applyNumberFormat="1" applyFont="1"/>
    <xf numFmtId="4" fontId="0" fillId="2" borderId="12" xfId="0" applyNumberFormat="1" applyFill="1" applyBorder="1" applyProtection="1">
      <protection locked="0"/>
    </xf>
    <xf numFmtId="4" fontId="17" fillId="0" borderId="0" xfId="0" applyNumberFormat="1" applyFont="1"/>
    <xf numFmtId="0" fontId="19" fillId="0" borderId="0" xfId="0" applyFont="1"/>
    <xf numFmtId="0" fontId="19" fillId="0" borderId="0" xfId="0" applyFont="1" applyProtection="1">
      <protection locked="0"/>
    </xf>
    <xf numFmtId="4" fontId="10" fillId="0" borderId="0" xfId="0" applyNumberFormat="1" applyFont="1"/>
    <xf numFmtId="4" fontId="8" fillId="0" borderId="0" xfId="0" applyNumberFormat="1" applyFont="1"/>
    <xf numFmtId="0" fontId="8" fillId="0" borderId="0" xfId="0" applyFont="1"/>
    <xf numFmtId="4" fontId="18" fillId="0" borderId="0" xfId="0" applyNumberFormat="1" applyFont="1"/>
    <xf numFmtId="4" fontId="0" fillId="0" borderId="9" xfId="0" applyNumberFormat="1" applyBorder="1"/>
    <xf numFmtId="0" fontId="12" fillId="3" borderId="1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15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0" fontId="23" fillId="2" borderId="4" xfId="0" applyFont="1" applyFill="1" applyBorder="1" applyProtection="1">
      <protection locked="0"/>
    </xf>
    <xf numFmtId="0" fontId="15" fillId="3" borderId="29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7" fillId="2" borderId="4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17" fillId="0" borderId="0" xfId="0" applyFont="1"/>
    <xf numFmtId="0" fontId="7" fillId="2" borderId="7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4" fontId="17" fillId="0" borderId="4" xfId="0" applyNumberFormat="1" applyFont="1" applyBorder="1"/>
    <xf numFmtId="4" fontId="17" fillId="0" borderId="7" xfId="0" applyNumberFormat="1" applyFont="1" applyBorder="1"/>
    <xf numFmtId="0" fontId="27" fillId="0" borderId="34" xfId="2" applyFont="1" applyBorder="1"/>
    <xf numFmtId="4" fontId="27" fillId="0" borderId="34" xfId="2" applyNumberFormat="1" applyFont="1" applyBorder="1"/>
    <xf numFmtId="0" fontId="27" fillId="0" borderId="0" xfId="2" applyFont="1"/>
    <xf numFmtId="0" fontId="27" fillId="0" borderId="0" xfId="2" applyFont="1" applyAlignment="1">
      <alignment wrapText="1"/>
    </xf>
    <xf numFmtId="0" fontId="27" fillId="0" borderId="1" xfId="2" applyFont="1" applyBorder="1"/>
    <xf numFmtId="0" fontId="28" fillId="0" borderId="0" xfId="0" applyFont="1"/>
    <xf numFmtId="4" fontId="27" fillId="0" borderId="35" xfId="2" applyNumberFormat="1" applyFont="1" applyBorder="1"/>
    <xf numFmtId="0" fontId="27" fillId="4" borderId="0" xfId="2" applyFont="1" applyFill="1" applyAlignment="1">
      <alignment wrapText="1"/>
    </xf>
    <xf numFmtId="0" fontId="27" fillId="0" borderId="35" xfId="2" applyFont="1" applyBorder="1"/>
    <xf numFmtId="4" fontId="27" fillId="4" borderId="35" xfId="2" applyNumberFormat="1" applyFont="1" applyFill="1" applyBorder="1"/>
    <xf numFmtId="4" fontId="6" fillId="4" borderId="1" xfId="2" applyNumberFormat="1" applyFill="1" applyBorder="1"/>
    <xf numFmtId="0" fontId="22" fillId="3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7" fillId="2" borderId="23" xfId="0" applyFont="1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12" fillId="0" borderId="2" xfId="0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9" fillId="0" borderId="0" xfId="0" applyNumberFormat="1" applyFont="1"/>
    <xf numFmtId="0" fontId="19" fillId="0" borderId="7" xfId="0" applyFont="1" applyBorder="1"/>
    <xf numFmtId="0" fontId="19" fillId="0" borderId="20" xfId="0" applyFont="1" applyBorder="1"/>
    <xf numFmtId="0" fontId="19" fillId="0" borderId="28" xfId="0" applyFont="1" applyBorder="1"/>
    <xf numFmtId="0" fontId="17" fillId="0" borderId="28" xfId="0" applyFont="1" applyBorder="1"/>
    <xf numFmtId="4" fontId="0" fillId="0" borderId="37" xfId="0" applyNumberFormat="1" applyBorder="1"/>
    <xf numFmtId="164" fontId="8" fillId="0" borderId="12" xfId="0" applyNumberFormat="1" applyFont="1" applyBorder="1"/>
    <xf numFmtId="164" fontId="8" fillId="0" borderId="38" xfId="0" applyNumberFormat="1" applyFont="1" applyBorder="1" applyAlignment="1">
      <alignment horizontal="right"/>
    </xf>
    <xf numFmtId="165" fontId="0" fillId="0" borderId="16" xfId="1" applyNumberFormat="1" applyFont="1" applyBorder="1" applyAlignment="1"/>
    <xf numFmtId="165" fontId="0" fillId="0" borderId="18" xfId="1" applyNumberFormat="1" applyFont="1" applyBorder="1" applyAlignment="1"/>
    <xf numFmtId="0" fontId="0" fillId="0" borderId="7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30" xfId="0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31" xfId="0" applyNumberFormat="1" applyBorder="1"/>
    <xf numFmtId="4" fontId="0" fillId="0" borderId="14" xfId="0" applyNumberFormat="1" applyBorder="1"/>
    <xf numFmtId="4" fontId="0" fillId="0" borderId="33" xfId="0" applyNumberFormat="1" applyBorder="1"/>
    <xf numFmtId="4" fontId="0" fillId="0" borderId="12" xfId="0" applyNumberFormat="1" applyBorder="1"/>
    <xf numFmtId="4" fontId="0" fillId="0" borderId="39" xfId="0" applyNumberFormat="1" applyBorder="1"/>
    <xf numFmtId="0" fontId="22" fillId="3" borderId="6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26" xfId="0" applyFont="1" applyBorder="1"/>
    <xf numFmtId="4" fontId="0" fillId="0" borderId="27" xfId="0" applyNumberFormat="1" applyBorder="1"/>
    <xf numFmtId="0" fontId="35" fillId="0" borderId="0" xfId="0" applyFont="1"/>
    <xf numFmtId="0" fontId="19" fillId="0" borderId="40" xfId="0" applyFont="1" applyBorder="1"/>
    <xf numFmtId="4" fontId="17" fillId="0" borderId="40" xfId="0" applyNumberFormat="1" applyFont="1" applyBorder="1"/>
    <xf numFmtId="4" fontId="17" fillId="0" borderId="23" xfId="0" applyNumberFormat="1" applyFont="1" applyBorder="1"/>
    <xf numFmtId="0" fontId="20" fillId="0" borderId="0" xfId="0" applyFont="1"/>
    <xf numFmtId="0" fontId="2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0" fillId="0" borderId="1" xfId="0" applyBorder="1"/>
    <xf numFmtId="0" fontId="27" fillId="0" borderId="1" xfId="2" applyFont="1" applyBorder="1" applyAlignment="1">
      <alignment wrapText="1"/>
    </xf>
    <xf numFmtId="10" fontId="27" fillId="0" borderId="1" xfId="2" applyNumberFormat="1" applyFont="1" applyBorder="1" applyAlignment="1">
      <alignment wrapText="1"/>
    </xf>
    <xf numFmtId="4" fontId="31" fillId="0" borderId="1" xfId="2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27" fillId="0" borderId="34" xfId="2" applyFont="1" applyBorder="1" applyAlignment="1">
      <alignment horizontal="center"/>
    </xf>
    <xf numFmtId="0" fontId="27" fillId="0" borderId="0" xfId="2" applyFont="1" applyAlignment="1">
      <alignment horizontal="left" wrapText="1"/>
    </xf>
    <xf numFmtId="0" fontId="6" fillId="0" borderId="1" xfId="2" applyBorder="1"/>
    <xf numFmtId="4" fontId="6" fillId="0" borderId="1" xfId="2" applyNumberFormat="1" applyBorder="1"/>
    <xf numFmtId="4" fontId="26" fillId="0" borderId="0" xfId="0" applyNumberFormat="1" applyFont="1" applyAlignment="1">
      <alignment horizontal="right"/>
    </xf>
    <xf numFmtId="2" fontId="37" fillId="0" borderId="0" xfId="0" applyNumberFormat="1" applyFont="1" applyAlignment="1">
      <alignment horizontal="right"/>
    </xf>
    <xf numFmtId="0" fontId="0" fillId="0" borderId="28" xfId="0" applyBorder="1"/>
    <xf numFmtId="4" fontId="0" fillId="0" borderId="41" xfId="0" applyNumberFormat="1" applyBorder="1"/>
    <xf numFmtId="4" fontId="0" fillId="0" borderId="32" xfId="0" applyNumberFormat="1" applyBorder="1"/>
    <xf numFmtId="4" fontId="0" fillId="0" borderId="42" xfId="0" applyNumberFormat="1" applyBorder="1"/>
    <xf numFmtId="165" fontId="0" fillId="0" borderId="41" xfId="1" applyNumberFormat="1" applyFont="1" applyBorder="1" applyAlignment="1"/>
    <xf numFmtId="165" fontId="0" fillId="0" borderId="1" xfId="1" applyNumberFormat="1" applyFont="1" applyBorder="1" applyAlignment="1"/>
    <xf numFmtId="0" fontId="7" fillId="0" borderId="1" xfId="0" applyFont="1" applyBorder="1"/>
    <xf numFmtId="0" fontId="0" fillId="6" borderId="1" xfId="0" applyFill="1" applyBorder="1"/>
    <xf numFmtId="4" fontId="0" fillId="6" borderId="1" xfId="0" applyNumberFormat="1" applyFill="1" applyBorder="1"/>
    <xf numFmtId="0" fontId="34" fillId="0" borderId="0" xfId="0" applyFont="1"/>
    <xf numFmtId="0" fontId="34" fillId="0" borderId="0" xfId="0" applyFont="1" applyAlignment="1">
      <alignment wrapText="1"/>
    </xf>
    <xf numFmtId="0" fontId="33" fillId="0" borderId="0" xfId="0" applyFont="1"/>
    <xf numFmtId="0" fontId="7" fillId="0" borderId="0" xfId="0" applyFont="1"/>
    <xf numFmtId="164" fontId="0" fillId="0" borderId="46" xfId="1" applyFont="1" applyBorder="1"/>
    <xf numFmtId="164" fontId="38" fillId="0" borderId="46" xfId="1" applyFont="1" applyBorder="1" applyAlignment="1">
      <alignment horizontal="center" vertical="center"/>
    </xf>
    <xf numFmtId="164" fontId="39" fillId="0" borderId="0" xfId="1" applyFont="1" applyAlignment="1">
      <alignment horizontal="left" vertical="center"/>
    </xf>
    <xf numFmtId="164" fontId="40" fillId="0" borderId="0" xfId="1" applyFont="1" applyAlignment="1">
      <alignment horizontal="left" vertical="center"/>
    </xf>
    <xf numFmtId="164" fontId="39" fillId="0" borderId="0" xfId="1" applyFont="1" applyAlignment="1">
      <alignment horizontal="right" vertical="center"/>
    </xf>
    <xf numFmtId="0" fontId="0" fillId="5" borderId="0" xfId="0" applyFill="1" applyProtection="1">
      <protection locked="0"/>
    </xf>
    <xf numFmtId="0" fontId="41" fillId="0" borderId="0" xfId="0" applyFont="1" applyProtection="1">
      <protection locked="0"/>
    </xf>
    <xf numFmtId="4" fontId="29" fillId="2" borderId="1" xfId="0" applyNumberFormat="1" applyFont="1" applyFill="1" applyBorder="1" applyProtection="1">
      <protection locked="0"/>
    </xf>
    <xf numFmtId="0" fontId="29" fillId="2" borderId="1" xfId="0" applyFont="1" applyFill="1" applyBorder="1" applyProtection="1">
      <protection locked="0"/>
    </xf>
    <xf numFmtId="0" fontId="5" fillId="0" borderId="0" xfId="3"/>
    <xf numFmtId="0" fontId="43" fillId="0" borderId="0" xfId="3" applyFont="1" applyAlignment="1">
      <alignment horizontal="center"/>
    </xf>
    <xf numFmtId="0" fontId="44" fillId="0" borderId="0" xfId="3" applyFont="1"/>
    <xf numFmtId="0" fontId="27" fillId="0" borderId="0" xfId="3" applyFont="1"/>
    <xf numFmtId="0" fontId="42" fillId="0" borderId="0" xfId="3" applyFont="1"/>
    <xf numFmtId="0" fontId="45" fillId="0" borderId="0" xfId="3" applyFont="1" applyAlignment="1">
      <alignment horizontal="center"/>
    </xf>
    <xf numFmtId="0" fontId="27" fillId="0" borderId="1" xfId="3" applyFont="1" applyBorder="1"/>
    <xf numFmtId="0" fontId="27" fillId="7" borderId="1" xfId="3" applyFont="1" applyFill="1" applyBorder="1"/>
    <xf numFmtId="0" fontId="27" fillId="0" borderId="1" xfId="3" applyFont="1" applyBorder="1" applyAlignment="1">
      <alignment horizontal="right"/>
    </xf>
    <xf numFmtId="0" fontId="43" fillId="0" borderId="0" xfId="3" applyFont="1"/>
    <xf numFmtId="0" fontId="5" fillId="0" borderId="1" xfId="3" applyBorder="1"/>
    <xf numFmtId="0" fontId="5" fillId="4" borderId="1" xfId="3" applyFill="1" applyBorder="1"/>
    <xf numFmtId="0" fontId="5" fillId="7" borderId="1" xfId="3" applyFill="1" applyBorder="1"/>
    <xf numFmtId="0" fontId="48" fillId="0" borderId="0" xfId="3" applyFont="1"/>
    <xf numFmtId="4" fontId="0" fillId="5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0" fillId="5" borderId="14" xfId="0" applyFill="1" applyBorder="1" applyProtection="1">
      <protection locked="0"/>
    </xf>
    <xf numFmtId="4" fontId="23" fillId="5" borderId="17" xfId="0" applyNumberFormat="1" applyFont="1" applyFill="1" applyBorder="1" applyAlignment="1" applyProtection="1">
      <alignment horizontal="right"/>
      <protection locked="0"/>
    </xf>
    <xf numFmtId="4" fontId="0" fillId="5" borderId="31" xfId="0" applyNumberFormat="1" applyFill="1" applyBorder="1" applyProtection="1">
      <protection locked="0"/>
    </xf>
    <xf numFmtId="4" fontId="23" fillId="5" borderId="1" xfId="0" applyNumberFormat="1" applyFont="1" applyFill="1" applyBorder="1" applyAlignment="1" applyProtection="1">
      <alignment horizontal="right"/>
      <protection locked="0"/>
    </xf>
    <xf numFmtId="4" fontId="0" fillId="5" borderId="19" xfId="0" applyNumberFormat="1" applyFill="1" applyBorder="1" applyProtection="1">
      <protection locked="0"/>
    </xf>
    <xf numFmtId="4" fontId="0" fillId="5" borderId="32" xfId="0" applyNumberForma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0" fontId="4" fillId="0" borderId="0" xfId="3" applyFont="1"/>
    <xf numFmtId="0" fontId="5" fillId="11" borderId="1" xfId="3" applyFill="1" applyBorder="1"/>
    <xf numFmtId="0" fontId="48" fillId="11" borderId="1" xfId="3" applyFont="1" applyFill="1" applyBorder="1"/>
    <xf numFmtId="0" fontId="48" fillId="11" borderId="9" xfId="3" applyFont="1" applyFill="1" applyBorder="1"/>
    <xf numFmtId="0" fontId="5" fillId="11" borderId="9" xfId="3" applyFill="1" applyBorder="1"/>
    <xf numFmtId="0" fontId="52" fillId="9" borderId="0" xfId="3" applyFont="1" applyFill="1"/>
    <xf numFmtId="0" fontId="53" fillId="9" borderId="0" xfId="3" applyFont="1" applyFill="1"/>
    <xf numFmtId="0" fontId="5" fillId="0" borderId="9" xfId="3" applyBorder="1"/>
    <xf numFmtId="0" fontId="50" fillId="9" borderId="11" xfId="3" applyFont="1" applyFill="1" applyBorder="1" applyAlignment="1">
      <alignment horizontal="center"/>
    </xf>
    <xf numFmtId="0" fontId="5" fillId="4" borderId="18" xfId="3" applyFill="1" applyBorder="1"/>
    <xf numFmtId="0" fontId="5" fillId="4" borderId="19" xfId="3" applyFill="1" applyBorder="1"/>
    <xf numFmtId="0" fontId="5" fillId="11" borderId="4" xfId="3" applyFill="1" applyBorder="1"/>
    <xf numFmtId="4" fontId="5" fillId="7" borderId="18" xfId="3" applyNumberFormat="1" applyFill="1" applyBorder="1"/>
    <xf numFmtId="4" fontId="5" fillId="7" borderId="1" xfId="3" applyNumberFormat="1" applyFill="1" applyBorder="1"/>
    <xf numFmtId="4" fontId="5" fillId="7" borderId="19" xfId="3" applyNumberFormat="1" applyFill="1" applyBorder="1"/>
    <xf numFmtId="4" fontId="43" fillId="11" borderId="1" xfId="3" applyNumberFormat="1" applyFont="1" applyFill="1" applyBorder="1" applyAlignment="1">
      <alignment horizontal="center"/>
    </xf>
    <xf numFmtId="4" fontId="27" fillId="11" borderId="1" xfId="3" applyNumberFormat="1" applyFont="1" applyFill="1" applyBorder="1" applyAlignment="1">
      <alignment horizontal="center"/>
    </xf>
    <xf numFmtId="4" fontId="5" fillId="11" borderId="1" xfId="3" applyNumberFormat="1" applyFill="1" applyBorder="1"/>
    <xf numFmtId="0" fontId="3" fillId="7" borderId="1" xfId="3" applyFont="1" applyFill="1" applyBorder="1"/>
    <xf numFmtId="0" fontId="46" fillId="0" borderId="1" xfId="3" applyFont="1" applyBorder="1" applyAlignment="1">
      <alignment horizontal="center" vertical="center" wrapText="1"/>
    </xf>
    <xf numFmtId="0" fontId="47" fillId="0" borderId="1" xfId="3" applyFont="1" applyBorder="1" applyAlignment="1">
      <alignment horizontal="center" vertical="center" wrapText="1"/>
    </xf>
    <xf numFmtId="0" fontId="29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vertical="center" wrapText="1"/>
    </xf>
    <xf numFmtId="0" fontId="3" fillId="0" borderId="0" xfId="3" applyFont="1" applyAlignment="1">
      <alignment vertical="center"/>
    </xf>
    <xf numFmtId="0" fontId="59" fillId="0" borderId="0" xfId="0" applyFont="1"/>
    <xf numFmtId="0" fontId="60" fillId="9" borderId="0" xfId="3" applyFont="1" applyFill="1"/>
    <xf numFmtId="0" fontId="45" fillId="12" borderId="0" xfId="3" applyFont="1" applyFill="1" applyAlignment="1">
      <alignment horizontal="center"/>
    </xf>
    <xf numFmtId="0" fontId="42" fillId="12" borderId="0" xfId="3" applyFont="1" applyFill="1"/>
    <xf numFmtId="0" fontId="29" fillId="0" borderId="9" xfId="3" applyFont="1" applyBorder="1" applyAlignment="1">
      <alignment vertical="center"/>
    </xf>
    <xf numFmtId="0" fontId="47" fillId="0" borderId="18" xfId="3" applyFont="1" applyBorder="1" applyAlignment="1">
      <alignment horizontal="center" vertical="center" wrapText="1"/>
    </xf>
    <xf numFmtId="0" fontId="47" fillId="0" borderId="19" xfId="3" applyFont="1" applyBorder="1" applyAlignment="1">
      <alignment horizontal="center" vertical="center" wrapText="1"/>
    </xf>
    <xf numFmtId="0" fontId="47" fillId="0" borderId="49" xfId="3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0" fontId="29" fillId="0" borderId="0" xfId="3" applyFont="1" applyAlignment="1">
      <alignment vertical="center"/>
    </xf>
    <xf numFmtId="0" fontId="29" fillId="0" borderId="18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0" fontId="47" fillId="0" borderId="0" xfId="3" applyFont="1" applyAlignment="1">
      <alignment horizontal="center" vertical="center" wrapText="1"/>
    </xf>
    <xf numFmtId="0" fontId="49" fillId="10" borderId="0" xfId="3" applyFont="1" applyFill="1"/>
    <xf numFmtId="0" fontId="43" fillId="0" borderId="1" xfId="3" applyFont="1" applyBorder="1" applyAlignment="1">
      <alignment horizontal="center" vertical="center" wrapText="1"/>
    </xf>
    <xf numFmtId="0" fontId="62" fillId="12" borderId="0" xfId="4" applyFont="1" applyFill="1" applyAlignment="1">
      <alignment horizontal="center"/>
    </xf>
    <xf numFmtId="0" fontId="63" fillId="0" borderId="0" xfId="0" applyFont="1"/>
    <xf numFmtId="0" fontId="2" fillId="4" borderId="19" xfId="3" applyFont="1" applyFill="1" applyBorder="1"/>
    <xf numFmtId="0" fontId="2" fillId="0" borderId="0" xfId="3" applyFont="1"/>
    <xf numFmtId="0" fontId="2" fillId="7" borderId="1" xfId="3" applyFont="1" applyFill="1" applyBorder="1"/>
    <xf numFmtId="0" fontId="2" fillId="7" borderId="49" xfId="3" applyFont="1" applyFill="1" applyBorder="1"/>
    <xf numFmtId="0" fontId="5" fillId="7" borderId="49" xfId="3" applyFill="1" applyBorder="1"/>
    <xf numFmtId="4" fontId="2" fillId="7" borderId="18" xfId="3" applyNumberFormat="1" applyFont="1" applyFill="1" applyBorder="1"/>
    <xf numFmtId="0" fontId="29" fillId="11" borderId="9" xfId="3" applyFont="1" applyFill="1" applyBorder="1"/>
    <xf numFmtId="0" fontId="56" fillId="8" borderId="0" xfId="3" applyFont="1" applyFill="1" applyAlignment="1">
      <alignment horizontal="center"/>
    </xf>
    <xf numFmtId="0" fontId="50" fillId="9" borderId="11" xfId="3" applyFont="1" applyFill="1" applyBorder="1" applyAlignment="1">
      <alignment horizontal="center"/>
    </xf>
    <xf numFmtId="0" fontId="50" fillId="9" borderId="47" xfId="3" applyFont="1" applyFill="1" applyBorder="1" applyAlignment="1">
      <alignment horizontal="center"/>
    </xf>
    <xf numFmtId="0" fontId="50" fillId="9" borderId="13" xfId="3" applyFont="1" applyFill="1" applyBorder="1" applyAlignment="1">
      <alignment horizontal="center"/>
    </xf>
    <xf numFmtId="0" fontId="50" fillId="10" borderId="0" xfId="3" applyFont="1" applyFill="1" applyAlignment="1">
      <alignment horizontal="center"/>
    </xf>
    <xf numFmtId="0" fontId="49" fillId="10" borderId="0" xfId="3" applyFont="1" applyFill="1" applyAlignment="1">
      <alignment horizontal="center"/>
    </xf>
    <xf numFmtId="0" fontId="54" fillId="9" borderId="39" xfId="3" applyFont="1" applyFill="1" applyBorder="1" applyAlignment="1">
      <alignment horizontal="center"/>
    </xf>
    <xf numFmtId="0" fontId="54" fillId="9" borderId="48" xfId="3" applyFont="1" applyFill="1" applyBorder="1" applyAlignment="1">
      <alignment horizontal="center"/>
    </xf>
    <xf numFmtId="0" fontId="54" fillId="9" borderId="50" xfId="3" applyFont="1" applyFill="1" applyBorder="1" applyAlignment="1">
      <alignment horizontal="center"/>
    </xf>
    <xf numFmtId="0" fontId="50" fillId="9" borderId="38" xfId="3" applyFont="1" applyFill="1" applyBorder="1" applyAlignment="1">
      <alignment horizontal="center"/>
    </xf>
    <xf numFmtId="0" fontId="50" fillId="10" borderId="38" xfId="3" applyFont="1" applyFill="1" applyBorder="1" applyAlignment="1">
      <alignment horizontal="center"/>
    </xf>
    <xf numFmtId="0" fontId="21" fillId="0" borderId="11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4" fontId="8" fillId="0" borderId="27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" fontId="13" fillId="0" borderId="26" xfId="0" applyNumberFormat="1" applyFont="1" applyBorder="1" applyAlignment="1" applyProtection="1">
      <alignment horizontal="left"/>
      <protection locked="0"/>
    </xf>
    <xf numFmtId="4" fontId="13" fillId="0" borderId="15" xfId="0" applyNumberFormat="1" applyFont="1" applyBorder="1" applyAlignment="1" applyProtection="1">
      <alignment horizontal="left"/>
      <protection locked="0"/>
    </xf>
    <xf numFmtId="4" fontId="13" fillId="0" borderId="27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4" fontId="14" fillId="0" borderId="0" xfId="0" applyNumberFormat="1" applyFont="1" applyAlignment="1">
      <alignment horizontal="left" wrapText="1"/>
    </xf>
    <xf numFmtId="10" fontId="0" fillId="0" borderId="14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0" fontId="35" fillId="0" borderId="43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5" xfId="0" applyFont="1" applyBorder="1" applyAlignment="1">
      <alignment horizontal="center"/>
    </xf>
  </cellXfs>
  <cellStyles count="5">
    <cellStyle name="Coma" xfId="1" builtinId="3"/>
    <cellStyle name="Enllaç" xfId="4" builtinId="8"/>
    <cellStyle name="Normal" xfId="0" builtinId="0"/>
    <cellStyle name="Normal 2" xfId="2" xr:uid="{711E9C1E-F847-4E56-BED0-1C70E65C7576}"/>
    <cellStyle name="Normal 3" xfId="3" xr:uid="{B06F676C-1989-4360-812D-0FD12E81F429}"/>
  </cellStyles>
  <dxfs count="211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lor auto="1"/>
      </font>
      <fill>
        <patternFill>
          <f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5</xdr:row>
      <xdr:rowOff>9525</xdr:rowOff>
    </xdr:from>
    <xdr:to>
      <xdr:col>26</xdr:col>
      <xdr:colOff>334271</xdr:colOff>
      <xdr:row>38</xdr:row>
      <xdr:rowOff>29346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972A6F5A-A19C-4FAF-ACB7-D71F59674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125" y="1076325"/>
          <a:ext cx="6420746" cy="552527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</xdr:row>
      <xdr:rowOff>19049</xdr:rowOff>
    </xdr:from>
    <xdr:to>
      <xdr:col>8</xdr:col>
      <xdr:colOff>333805</xdr:colOff>
      <xdr:row>25</xdr:row>
      <xdr:rowOff>38824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7163516D-C23F-40EE-A489-37011885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085849"/>
          <a:ext cx="5153455" cy="325827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5</xdr:row>
      <xdr:rowOff>19051</xdr:rowOff>
    </xdr:from>
    <xdr:to>
      <xdr:col>15</xdr:col>
      <xdr:colOff>104774</xdr:colOff>
      <xdr:row>14</xdr:row>
      <xdr:rowOff>9526</xdr:rowOff>
    </xdr:to>
    <xdr:pic>
      <xdr:nvPicPr>
        <xdr:cNvPr id="7" name="Imatge 6">
          <a:extLst>
            <a:ext uri="{FF2B5EF4-FFF2-40B4-BE49-F238E27FC236}">
              <a16:creationId xmlns:a16="http://schemas.microsoft.com/office/drawing/2014/main" id="{B615BE37-9B25-4EA6-8E68-DF5E94A46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8300" y="1085851"/>
          <a:ext cx="3800474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52</xdr:row>
      <xdr:rowOff>22860</xdr:rowOff>
    </xdr:from>
    <xdr:to>
      <xdr:col>7</xdr:col>
      <xdr:colOff>30480</xdr:colOff>
      <xdr:row>55</xdr:row>
      <xdr:rowOff>68580</xdr:rowOff>
    </xdr:to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048C612F-8BD5-4BFF-8F10-6683959B71FB}"/>
            </a:ext>
          </a:extLst>
        </xdr:cNvPr>
        <xdr:cNvSpPr>
          <a:spLocks noChangeShapeType="1"/>
        </xdr:cNvSpPr>
      </xdr:nvSpPr>
      <xdr:spPr bwMode="auto">
        <a:xfrm flipV="1">
          <a:off x="7345680" y="5509260"/>
          <a:ext cx="0" cy="617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2574-7AA9-478A-831D-B3A6FA365437}">
  <sheetPr>
    <tabColor rgb="FFFF0000"/>
  </sheetPr>
  <dimension ref="A2:Q31"/>
  <sheetViews>
    <sheetView topLeftCell="A10" workbookViewId="0">
      <selection activeCell="D31" sqref="D31"/>
    </sheetView>
  </sheetViews>
  <sheetFormatPr defaultColWidth="9.140625" defaultRowHeight="12.75" x14ac:dyDescent="0.2"/>
  <sheetData>
    <row r="2" spans="1:17" s="215" customFormat="1" ht="23.25" x14ac:dyDescent="0.35">
      <c r="A2" s="215" t="s">
        <v>134</v>
      </c>
      <c r="J2" s="215" t="s">
        <v>135</v>
      </c>
      <c r="Q2" s="215" t="s">
        <v>137</v>
      </c>
    </row>
    <row r="3" spans="1:17" ht="15" x14ac:dyDescent="0.2">
      <c r="A3" s="199" t="s">
        <v>133</v>
      </c>
      <c r="J3" s="55" t="s">
        <v>136</v>
      </c>
      <c r="Q3" s="55" t="s">
        <v>138</v>
      </c>
    </row>
    <row r="4" spans="1:17" ht="15" x14ac:dyDescent="0.2">
      <c r="Q4" s="55" t="s">
        <v>139</v>
      </c>
    </row>
    <row r="29" spans="1:1" ht="23.25" x14ac:dyDescent="0.35">
      <c r="A29" s="215" t="s">
        <v>140</v>
      </c>
    </row>
    <row r="31" spans="1:1" ht="15" x14ac:dyDescent="0.2">
      <c r="A31" s="55" t="s">
        <v>141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4</v>
      </c>
      <c r="B4" s="20"/>
      <c r="C4" s="20"/>
      <c r="D4" s="56"/>
      <c r="E4" s="57"/>
      <c r="F4" s="54"/>
      <c r="G4" s="21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>IF(AND($F$4="",$O$4=""),"",O7-($G$4*K7))</f>
        <v/>
      </c>
      <c r="S7" s="9" t="str">
        <f>IF(AND($F$4="",$O$4=""),"",IF(R7=0,"",IF(R7&gt;0,"POSITIVA","NEGATIVA")))</f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127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192" priority="9" stopIfTrue="1" operator="equal">
      <formula>"POSITIVA"</formula>
    </cfRule>
  </conditionalFormatting>
  <conditionalFormatting sqref="S4:S20">
    <cfRule type="cellIs" dxfId="191" priority="5" stopIfTrue="1" operator="equal">
      <formula>"NEGATIVA"</formula>
    </cfRule>
  </conditionalFormatting>
  <conditionalFormatting sqref="S27">
    <cfRule type="cellIs" dxfId="190" priority="1" stopIfTrue="1" operator="greaterThanOrEqual">
      <formula>0</formula>
    </cfRule>
    <cfRule type="cellIs" dxfId="189" priority="2" stopIfTrue="1" operator="lessThan">
      <formula>0</formula>
    </cfRule>
  </conditionalFormatting>
  <conditionalFormatting sqref="U21">
    <cfRule type="cellIs" dxfId="188" priority="3" stopIfTrue="1" operator="greaterThanOrEqual">
      <formula>0</formula>
    </cfRule>
    <cfRule type="cellIs" dxfId="187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 xml:space="preserve">&amp;R&amp;D
&amp;T
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42"/>
  <sheetViews>
    <sheetView showZeros="0" zoomScale="90" zoomScaleNormal="90" workbookViewId="0">
      <selection activeCell="L4" sqref="L4:P6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5</v>
      </c>
      <c r="B4" s="20"/>
      <c r="C4" s="20"/>
      <c r="D4" s="56"/>
      <c r="E4" s="57"/>
      <c r="F4" s="54"/>
      <c r="G4" s="21"/>
      <c r="H4" s="21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>IF($F$4="","",((O5+P5+Q5)/($G$4+$H$4+$I$4)))</f>
        <v/>
      </c>
      <c r="L5" s="19"/>
      <c r="M5" s="52"/>
      <c r="N5" s="14"/>
      <c r="O5" s="22"/>
      <c r="P5" s="22"/>
      <c r="Q5" s="26">
        <f>N5-(O5+P5)</f>
        <v>0</v>
      </c>
      <c r="R5" s="2" t="str">
        <f t="shared" ref="R5:R18" si="1">IF(AND($F$4="",$O$4=""),"",O5-($G$4*K5))</f>
        <v/>
      </c>
      <c r="S5" s="9" t="str">
        <f t="shared" ref="S5:S18" si="2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ref="K6:K18" si="3">IF($F$4="","",((O6+P6+Q6)/($G$4+$H$4+$I$4)))</f>
        <v/>
      </c>
      <c r="L6" s="19"/>
      <c r="M6" s="52"/>
      <c r="N6" s="14"/>
      <c r="O6" s="22"/>
      <c r="P6" s="22"/>
      <c r="Q6" s="26">
        <f>N6-(O6+P6)</f>
        <v>0</v>
      </c>
      <c r="R6" s="2" t="str">
        <f t="shared" si="1"/>
        <v/>
      </c>
      <c r="S6" s="9" t="str">
        <f t="shared" si="2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3"/>
        <v/>
      </c>
      <c r="L7" s="19"/>
      <c r="M7" s="19"/>
      <c r="N7" s="14"/>
      <c r="O7" s="22">
        <v>0</v>
      </c>
      <c r="P7" s="22"/>
      <c r="Q7" s="26">
        <f t="shared" ref="Q7:Q18" si="6">N7-(O7+P7)</f>
        <v>0</v>
      </c>
      <c r="R7" s="2" t="str">
        <f t="shared" si="1"/>
        <v/>
      </c>
      <c r="S7" s="9" t="str">
        <f t="shared" si="2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3"/>
        <v/>
      </c>
      <c r="L8" s="19"/>
      <c r="M8" s="19"/>
      <c r="N8" s="14"/>
      <c r="O8" s="22">
        <v>0</v>
      </c>
      <c r="P8" s="22"/>
      <c r="Q8" s="26">
        <f t="shared" si="6"/>
        <v>0</v>
      </c>
      <c r="R8" s="2" t="str">
        <f t="shared" si="1"/>
        <v/>
      </c>
      <c r="S8" s="9" t="str">
        <f t="shared" si="2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3"/>
        <v/>
      </c>
      <c r="L9" s="19"/>
      <c r="M9" s="19"/>
      <c r="N9" s="14"/>
      <c r="O9" s="22">
        <v>0</v>
      </c>
      <c r="P9" s="22"/>
      <c r="Q9" s="26">
        <f t="shared" si="6"/>
        <v>0</v>
      </c>
      <c r="R9" s="2" t="str">
        <f t="shared" si="1"/>
        <v/>
      </c>
      <c r="S9" s="9" t="str">
        <f t="shared" si="2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3"/>
        <v/>
      </c>
      <c r="L10" s="19"/>
      <c r="M10" s="19"/>
      <c r="N10" s="14"/>
      <c r="O10" s="22"/>
      <c r="P10" s="22"/>
      <c r="Q10" s="26">
        <f t="shared" si="6"/>
        <v>0</v>
      </c>
      <c r="R10" s="2" t="str">
        <f t="shared" si="1"/>
        <v/>
      </c>
      <c r="S10" s="9" t="str">
        <f t="shared" si="2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3"/>
        <v/>
      </c>
      <c r="L11" s="19"/>
      <c r="M11" s="19"/>
      <c r="N11" s="14"/>
      <c r="O11" s="22">
        <v>0</v>
      </c>
      <c r="P11" s="22"/>
      <c r="Q11" s="26">
        <f t="shared" si="6"/>
        <v>0</v>
      </c>
      <c r="R11" s="2" t="str">
        <f t="shared" si="1"/>
        <v/>
      </c>
      <c r="S11" s="9" t="str">
        <f t="shared" si="2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3"/>
        <v/>
      </c>
      <c r="L12" s="19"/>
      <c r="M12" s="19"/>
      <c r="N12" s="14"/>
      <c r="O12" s="22">
        <v>0</v>
      </c>
      <c r="P12" s="22"/>
      <c r="Q12" s="26">
        <f t="shared" si="6"/>
        <v>0</v>
      </c>
      <c r="R12" s="2" t="str">
        <f t="shared" si="1"/>
        <v/>
      </c>
      <c r="S12" s="9" t="str">
        <f t="shared" si="2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3"/>
        <v/>
      </c>
      <c r="L13" s="19"/>
      <c r="M13" s="19"/>
      <c r="N13" s="14"/>
      <c r="O13" s="22">
        <v>0</v>
      </c>
      <c r="P13" s="22"/>
      <c r="Q13" s="26">
        <f t="shared" si="6"/>
        <v>0</v>
      </c>
      <c r="R13" s="2" t="str">
        <f t="shared" si="1"/>
        <v/>
      </c>
      <c r="S13" s="9" t="str">
        <f t="shared" si="2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3"/>
        <v/>
      </c>
      <c r="L14" s="19"/>
      <c r="M14" s="19"/>
      <c r="N14" s="14"/>
      <c r="O14" s="22"/>
      <c r="P14" s="22"/>
      <c r="Q14" s="26">
        <f t="shared" si="6"/>
        <v>0</v>
      </c>
      <c r="R14" s="2" t="str">
        <f t="shared" si="1"/>
        <v/>
      </c>
      <c r="S14" s="9" t="str">
        <f t="shared" si="2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3"/>
        <v/>
      </c>
      <c r="L15" s="19"/>
      <c r="M15" s="19"/>
      <c r="N15" s="14"/>
      <c r="O15" s="22"/>
      <c r="P15" s="22"/>
      <c r="Q15" s="26">
        <f t="shared" si="6"/>
        <v>0</v>
      </c>
      <c r="R15" s="2" t="str">
        <f t="shared" si="1"/>
        <v/>
      </c>
      <c r="S15" s="9" t="str">
        <f t="shared" si="2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3"/>
        <v/>
      </c>
      <c r="L16" s="19"/>
      <c r="M16" s="19"/>
      <c r="N16" s="14"/>
      <c r="O16" s="22"/>
      <c r="P16" s="22"/>
      <c r="Q16" s="26">
        <f t="shared" si="6"/>
        <v>0</v>
      </c>
      <c r="R16" s="2" t="str">
        <f t="shared" si="1"/>
        <v/>
      </c>
      <c r="S16" s="9" t="str">
        <f t="shared" si="2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3"/>
        <v/>
      </c>
      <c r="L17" s="19"/>
      <c r="M17" s="19"/>
      <c r="N17" s="14"/>
      <c r="O17" s="22"/>
      <c r="P17" s="22"/>
      <c r="Q17" s="26">
        <f t="shared" si="6"/>
        <v>0</v>
      </c>
      <c r="R17" s="2" t="str">
        <f t="shared" si="1"/>
        <v/>
      </c>
      <c r="S17" s="9" t="str">
        <f t="shared" si="2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3"/>
        <v/>
      </c>
      <c r="L18" s="19"/>
      <c r="M18" s="74"/>
      <c r="N18" s="15"/>
      <c r="O18" s="23"/>
      <c r="P18" s="8"/>
      <c r="Q18" s="26">
        <f t="shared" si="6"/>
        <v>0</v>
      </c>
      <c r="R18" s="2" t="str">
        <f t="shared" si="1"/>
        <v/>
      </c>
      <c r="S18" s="9" t="str">
        <f t="shared" si="2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186" priority="9" stopIfTrue="1" operator="equal">
      <formula>"POSITIVA"</formula>
    </cfRule>
  </conditionalFormatting>
  <conditionalFormatting sqref="S4:S20">
    <cfRule type="cellIs" dxfId="185" priority="5" stopIfTrue="1" operator="equal">
      <formula>"NEGATIVA"</formula>
    </cfRule>
  </conditionalFormatting>
  <conditionalFormatting sqref="S27">
    <cfRule type="cellIs" dxfId="184" priority="1" stopIfTrue="1" operator="greaterThanOrEqual">
      <formula>0</formula>
    </cfRule>
    <cfRule type="cellIs" dxfId="183" priority="2" stopIfTrue="1" operator="lessThan">
      <formula>0</formula>
    </cfRule>
  </conditionalFormatting>
  <conditionalFormatting sqref="U21">
    <cfRule type="cellIs" dxfId="182" priority="3" stopIfTrue="1" operator="greaterThanOrEqual">
      <formula>0</formula>
    </cfRule>
    <cfRule type="cellIs" dxfId="181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2"/>
  <sheetViews>
    <sheetView showZeros="0" zoomScale="90" zoomScaleNormal="90" workbookViewId="0">
      <selection activeCell="L4" sqref="L4:P6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6</v>
      </c>
      <c r="B4" s="20"/>
      <c r="C4" s="20"/>
      <c r="D4" s="56"/>
      <c r="E4" s="57"/>
      <c r="F4" s="54"/>
      <c r="G4" s="21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>
        <v>0</v>
      </c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180" priority="9" stopIfTrue="1" operator="equal">
      <formula>"POSITIVA"</formula>
    </cfRule>
  </conditionalFormatting>
  <conditionalFormatting sqref="S4:S20">
    <cfRule type="cellIs" dxfId="179" priority="5" stopIfTrue="1" operator="equal">
      <formula>"NEGATIVA"</formula>
    </cfRule>
  </conditionalFormatting>
  <conditionalFormatting sqref="S27">
    <cfRule type="cellIs" dxfId="178" priority="1" stopIfTrue="1" operator="greaterThanOrEqual">
      <formula>0</formula>
    </cfRule>
    <cfRule type="cellIs" dxfId="177" priority="2" stopIfTrue="1" operator="lessThan">
      <formula>0</formula>
    </cfRule>
  </conditionalFormatting>
  <conditionalFormatting sqref="U21">
    <cfRule type="cellIs" dxfId="176" priority="3" stopIfTrue="1" operator="greaterThanOrEqual">
      <formula>0</formula>
    </cfRule>
    <cfRule type="cellIs" dxfId="175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2"/>
  <sheetViews>
    <sheetView showZeros="0" zoomScale="90" zoomScaleNormal="90" workbookViewId="0">
      <selection activeCell="S22" sqref="S22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7</v>
      </c>
      <c r="B4" s="40"/>
      <c r="C4" s="20"/>
      <c r="D4" s="56"/>
      <c r="E4" s="53"/>
      <c r="F4" s="54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J4:J18"/>
    <mergeCell ref="N21:T21"/>
    <mergeCell ref="F2:I2"/>
    <mergeCell ref="L2:Q2"/>
    <mergeCell ref="N22:R22"/>
  </mergeCells>
  <phoneticPr fontId="16" type="noConversion"/>
  <conditionalFormatting sqref="S4:S18">
    <cfRule type="cellIs" dxfId="174" priority="9" stopIfTrue="1" operator="equal">
      <formula>"POSITIVA"</formula>
    </cfRule>
  </conditionalFormatting>
  <conditionalFormatting sqref="S4:S20">
    <cfRule type="cellIs" dxfId="173" priority="5" stopIfTrue="1" operator="equal">
      <formula>"NEGATIVA"</formula>
    </cfRule>
  </conditionalFormatting>
  <conditionalFormatting sqref="S27">
    <cfRule type="cellIs" dxfId="172" priority="1" stopIfTrue="1" operator="greaterThanOrEqual">
      <formula>0</formula>
    </cfRule>
    <cfRule type="cellIs" dxfId="171" priority="2" stopIfTrue="1" operator="lessThan">
      <formula>0</formula>
    </cfRule>
  </conditionalFormatting>
  <conditionalFormatting sqref="U21">
    <cfRule type="cellIs" dxfId="170" priority="3" stopIfTrue="1" operator="greaterThanOrEqual">
      <formula>0</formula>
    </cfRule>
    <cfRule type="cellIs" dxfId="169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8</v>
      </c>
      <c r="B4" s="40"/>
      <c r="C4" s="20"/>
      <c r="D4" s="56"/>
      <c r="E4" s="53"/>
      <c r="F4" s="54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J4:J18"/>
    <mergeCell ref="N21:T21"/>
    <mergeCell ref="F2:I2"/>
    <mergeCell ref="L2:Q2"/>
    <mergeCell ref="N22:R22"/>
  </mergeCells>
  <phoneticPr fontId="16" type="noConversion"/>
  <conditionalFormatting sqref="S4:S18">
    <cfRule type="cellIs" dxfId="168" priority="9" stopIfTrue="1" operator="equal">
      <formula>"POSITIVA"</formula>
    </cfRule>
  </conditionalFormatting>
  <conditionalFormatting sqref="S4:S20">
    <cfRule type="cellIs" dxfId="167" priority="5" stopIfTrue="1" operator="equal">
      <formula>"NEGATIVA"</formula>
    </cfRule>
  </conditionalFormatting>
  <conditionalFormatting sqref="S27">
    <cfRule type="cellIs" dxfId="166" priority="1" stopIfTrue="1" operator="greaterThanOrEqual">
      <formula>0</formula>
    </cfRule>
    <cfRule type="cellIs" dxfId="165" priority="2" stopIfTrue="1" operator="lessThan">
      <formula>0</formula>
    </cfRule>
  </conditionalFormatting>
  <conditionalFormatting sqref="U21">
    <cfRule type="cellIs" dxfId="164" priority="3" stopIfTrue="1" operator="greaterThanOrEqual">
      <formula>0</formula>
    </cfRule>
    <cfRule type="cellIs" dxfId="163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9</v>
      </c>
      <c r="B4" s="40"/>
      <c r="C4" s="20"/>
      <c r="D4" s="56"/>
      <c r="E4" s="19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J4:J18"/>
    <mergeCell ref="N21:T21"/>
    <mergeCell ref="F2:I2"/>
    <mergeCell ref="L2:Q2"/>
    <mergeCell ref="N22:R22"/>
  </mergeCells>
  <phoneticPr fontId="16" type="noConversion"/>
  <conditionalFormatting sqref="S4:S18">
    <cfRule type="cellIs" dxfId="162" priority="9" stopIfTrue="1" operator="equal">
      <formula>"POSITIVA"</formula>
    </cfRule>
  </conditionalFormatting>
  <conditionalFormatting sqref="S4:S20">
    <cfRule type="cellIs" dxfId="161" priority="5" stopIfTrue="1" operator="equal">
      <formula>"NEGATIVA"</formula>
    </cfRule>
  </conditionalFormatting>
  <conditionalFormatting sqref="S27">
    <cfRule type="cellIs" dxfId="160" priority="1" stopIfTrue="1" operator="greaterThanOrEqual">
      <formula>0</formula>
    </cfRule>
    <cfRule type="cellIs" dxfId="159" priority="2" stopIfTrue="1" operator="lessThan">
      <formula>0</formula>
    </cfRule>
  </conditionalFormatting>
  <conditionalFormatting sqref="U21">
    <cfRule type="cellIs" dxfId="158" priority="3" stopIfTrue="1" operator="greaterThanOrEqual">
      <formula>0</formula>
    </cfRule>
    <cfRule type="cellIs" dxfId="157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10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J4:J18"/>
    <mergeCell ref="N21:T21"/>
    <mergeCell ref="F2:I2"/>
    <mergeCell ref="L2:Q2"/>
    <mergeCell ref="N22:R22"/>
  </mergeCells>
  <phoneticPr fontId="16" type="noConversion"/>
  <conditionalFormatting sqref="S4:S18">
    <cfRule type="cellIs" dxfId="156" priority="9" stopIfTrue="1" operator="equal">
      <formula>"POSITIVA"</formula>
    </cfRule>
  </conditionalFormatting>
  <conditionalFormatting sqref="S4:S20">
    <cfRule type="cellIs" dxfId="155" priority="5" stopIfTrue="1" operator="equal">
      <formula>"NEGATIVA"</formula>
    </cfRule>
  </conditionalFormatting>
  <conditionalFormatting sqref="S27">
    <cfRule type="cellIs" dxfId="154" priority="1" stopIfTrue="1" operator="greaterThanOrEqual">
      <formula>0</formula>
    </cfRule>
    <cfRule type="cellIs" dxfId="153" priority="2" stopIfTrue="1" operator="lessThan">
      <formula>0</formula>
    </cfRule>
  </conditionalFormatting>
  <conditionalFormatting sqref="U21">
    <cfRule type="cellIs" dxfId="152" priority="3" stopIfTrue="1" operator="greaterThanOrEqual">
      <formula>0</formula>
    </cfRule>
    <cfRule type="cellIs" dxfId="151" priority="4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11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50" priority="9" stopIfTrue="1" operator="equal">
      <formula>"POSITIVA"</formula>
    </cfRule>
  </conditionalFormatting>
  <conditionalFormatting sqref="S4:S20">
    <cfRule type="cellIs" dxfId="149" priority="5" stopIfTrue="1" operator="equal">
      <formula>"NEGATIVA"</formula>
    </cfRule>
  </conditionalFormatting>
  <conditionalFormatting sqref="S27">
    <cfRule type="cellIs" dxfId="148" priority="1" stopIfTrue="1" operator="greaterThanOrEqual">
      <formula>0</formula>
    </cfRule>
    <cfRule type="cellIs" dxfId="147" priority="2" stopIfTrue="1" operator="lessThan">
      <formula>0</formula>
    </cfRule>
  </conditionalFormatting>
  <conditionalFormatting sqref="U21">
    <cfRule type="cellIs" dxfId="146" priority="3" stopIfTrue="1" operator="greaterThanOrEqual">
      <formula>0</formula>
    </cfRule>
    <cfRule type="cellIs" dxfId="145" priority="4" stopIfTrue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12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44" priority="9" stopIfTrue="1" operator="equal">
      <formula>"POSITIVA"</formula>
    </cfRule>
  </conditionalFormatting>
  <conditionalFormatting sqref="S4:S20">
    <cfRule type="cellIs" dxfId="143" priority="5" stopIfTrue="1" operator="equal">
      <formula>"NEGATIVA"</formula>
    </cfRule>
  </conditionalFormatting>
  <conditionalFormatting sqref="S27">
    <cfRule type="cellIs" dxfId="142" priority="1" stopIfTrue="1" operator="greaterThanOrEqual">
      <formula>0</formula>
    </cfRule>
    <cfRule type="cellIs" dxfId="141" priority="2" stopIfTrue="1" operator="lessThan">
      <formula>0</formula>
    </cfRule>
  </conditionalFormatting>
  <conditionalFormatting sqref="U21">
    <cfRule type="cellIs" dxfId="140" priority="3" stopIfTrue="1" operator="greaterThanOrEqual">
      <formula>0</formula>
    </cfRule>
    <cfRule type="cellIs" dxfId="139" priority="4" stopIfTrue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13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38" priority="9" stopIfTrue="1" operator="equal">
      <formula>"POSITIVA"</formula>
    </cfRule>
  </conditionalFormatting>
  <conditionalFormatting sqref="S4:S20">
    <cfRule type="cellIs" dxfId="137" priority="5" stopIfTrue="1" operator="equal">
      <formula>"NEGATIVA"</formula>
    </cfRule>
  </conditionalFormatting>
  <conditionalFormatting sqref="S27">
    <cfRule type="cellIs" dxfId="136" priority="1" stopIfTrue="1" operator="greaterThanOrEqual">
      <formula>0</formula>
    </cfRule>
    <cfRule type="cellIs" dxfId="135" priority="2" stopIfTrue="1" operator="lessThan">
      <formula>0</formula>
    </cfRule>
  </conditionalFormatting>
  <conditionalFormatting sqref="U21">
    <cfRule type="cellIs" dxfId="134" priority="3" stopIfTrue="1" operator="greaterThanOrEqual">
      <formula>0</formula>
    </cfRule>
    <cfRule type="cellIs" dxfId="133" priority="4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5156-316D-454D-819C-B634D593940A}">
  <sheetPr>
    <tabColor rgb="FF00B0F0"/>
  </sheetPr>
  <dimension ref="A1:U51"/>
  <sheetViews>
    <sheetView tabSelected="1" zoomScale="85" zoomScaleNormal="85" workbookViewId="0">
      <selection activeCell="I22" sqref="I22"/>
    </sheetView>
  </sheetViews>
  <sheetFormatPr defaultColWidth="11.42578125" defaultRowHeight="15.75" x14ac:dyDescent="0.25"/>
  <cols>
    <col min="1" max="1" width="5.28515625" style="150" customWidth="1"/>
    <col min="2" max="3" width="11.42578125" style="150"/>
    <col min="4" max="4" width="40.85546875" style="150" customWidth="1"/>
    <col min="5" max="5" width="11.42578125" style="150"/>
    <col min="6" max="6" width="12.28515625" style="150" customWidth="1"/>
    <col min="7" max="7" width="10.42578125" style="150" customWidth="1"/>
    <col min="8" max="10" width="11.7109375" style="150" customWidth="1"/>
    <col min="11" max="11" width="12.28515625" style="150" customWidth="1"/>
    <col min="12" max="12" width="40.7109375" style="150" customWidth="1"/>
    <col min="13" max="13" width="12.28515625" style="151" customWidth="1"/>
    <col min="14" max="14" width="17.5703125" style="151" customWidth="1"/>
    <col min="15" max="15" width="16.28515625" style="150" customWidth="1"/>
    <col min="16" max="16" width="15.7109375" style="150" customWidth="1"/>
    <col min="17" max="17" width="64.140625" style="150" customWidth="1"/>
    <col min="18" max="18" width="19.85546875" style="150" customWidth="1"/>
    <col min="19" max="19" width="18" style="150" customWidth="1"/>
    <col min="20" max="20" width="20.85546875" style="150" customWidth="1"/>
    <col min="21" max="21" width="39.85546875" style="150" customWidth="1"/>
    <col min="22" max="256" width="11.42578125" style="150"/>
    <col min="257" max="257" width="7.5703125" style="150" customWidth="1"/>
    <col min="258" max="266" width="11.42578125" style="150"/>
    <col min="267" max="267" width="16.7109375" style="150" customWidth="1"/>
    <col min="268" max="268" width="28.7109375" style="150" customWidth="1"/>
    <col min="269" max="270" width="17.5703125" style="150" customWidth="1"/>
    <col min="271" max="271" width="16.28515625" style="150" customWidth="1"/>
    <col min="272" max="272" width="15.7109375" style="150" customWidth="1"/>
    <col min="273" max="273" width="28" style="150" customWidth="1"/>
    <col min="274" max="274" width="19.85546875" style="150" customWidth="1"/>
    <col min="275" max="275" width="18" style="150" customWidth="1"/>
    <col min="276" max="276" width="20.85546875" style="150" customWidth="1"/>
    <col min="277" max="277" width="39.85546875" style="150" customWidth="1"/>
    <col min="278" max="512" width="11.42578125" style="150"/>
    <col min="513" max="513" width="7.5703125" style="150" customWidth="1"/>
    <col min="514" max="522" width="11.42578125" style="150"/>
    <col min="523" max="523" width="16.7109375" style="150" customWidth="1"/>
    <col min="524" max="524" width="28.7109375" style="150" customWidth="1"/>
    <col min="525" max="526" width="17.5703125" style="150" customWidth="1"/>
    <col min="527" max="527" width="16.28515625" style="150" customWidth="1"/>
    <col min="528" max="528" width="15.7109375" style="150" customWidth="1"/>
    <col min="529" max="529" width="28" style="150" customWidth="1"/>
    <col min="530" max="530" width="19.85546875" style="150" customWidth="1"/>
    <col min="531" max="531" width="18" style="150" customWidth="1"/>
    <col min="532" max="532" width="20.85546875" style="150" customWidth="1"/>
    <col min="533" max="533" width="39.85546875" style="150" customWidth="1"/>
    <col min="534" max="768" width="11.42578125" style="150"/>
    <col min="769" max="769" width="7.5703125" style="150" customWidth="1"/>
    <col min="770" max="778" width="11.42578125" style="150"/>
    <col min="779" max="779" width="16.7109375" style="150" customWidth="1"/>
    <col min="780" max="780" width="28.7109375" style="150" customWidth="1"/>
    <col min="781" max="782" width="17.5703125" style="150" customWidth="1"/>
    <col min="783" max="783" width="16.28515625" style="150" customWidth="1"/>
    <col min="784" max="784" width="15.7109375" style="150" customWidth="1"/>
    <col min="785" max="785" width="28" style="150" customWidth="1"/>
    <col min="786" max="786" width="19.85546875" style="150" customWidth="1"/>
    <col min="787" max="787" width="18" style="150" customWidth="1"/>
    <col min="788" max="788" width="20.85546875" style="150" customWidth="1"/>
    <col min="789" max="789" width="39.85546875" style="150" customWidth="1"/>
    <col min="790" max="1024" width="11.42578125" style="150"/>
    <col min="1025" max="1025" width="7.5703125" style="150" customWidth="1"/>
    <col min="1026" max="1034" width="11.42578125" style="150"/>
    <col min="1035" max="1035" width="16.7109375" style="150" customWidth="1"/>
    <col min="1036" max="1036" width="28.7109375" style="150" customWidth="1"/>
    <col min="1037" max="1038" width="17.5703125" style="150" customWidth="1"/>
    <col min="1039" max="1039" width="16.28515625" style="150" customWidth="1"/>
    <col min="1040" max="1040" width="15.7109375" style="150" customWidth="1"/>
    <col min="1041" max="1041" width="28" style="150" customWidth="1"/>
    <col min="1042" max="1042" width="19.85546875" style="150" customWidth="1"/>
    <col min="1043" max="1043" width="18" style="150" customWidth="1"/>
    <col min="1044" max="1044" width="20.85546875" style="150" customWidth="1"/>
    <col min="1045" max="1045" width="39.85546875" style="150" customWidth="1"/>
    <col min="1046" max="1280" width="11.42578125" style="150"/>
    <col min="1281" max="1281" width="7.5703125" style="150" customWidth="1"/>
    <col min="1282" max="1290" width="11.42578125" style="150"/>
    <col min="1291" max="1291" width="16.7109375" style="150" customWidth="1"/>
    <col min="1292" max="1292" width="28.7109375" style="150" customWidth="1"/>
    <col min="1293" max="1294" width="17.5703125" style="150" customWidth="1"/>
    <col min="1295" max="1295" width="16.28515625" style="150" customWidth="1"/>
    <col min="1296" max="1296" width="15.7109375" style="150" customWidth="1"/>
    <col min="1297" max="1297" width="28" style="150" customWidth="1"/>
    <col min="1298" max="1298" width="19.85546875" style="150" customWidth="1"/>
    <col min="1299" max="1299" width="18" style="150" customWidth="1"/>
    <col min="1300" max="1300" width="20.85546875" style="150" customWidth="1"/>
    <col min="1301" max="1301" width="39.85546875" style="150" customWidth="1"/>
    <col min="1302" max="1536" width="11.42578125" style="150"/>
    <col min="1537" max="1537" width="7.5703125" style="150" customWidth="1"/>
    <col min="1538" max="1546" width="11.42578125" style="150"/>
    <col min="1547" max="1547" width="16.7109375" style="150" customWidth="1"/>
    <col min="1548" max="1548" width="28.7109375" style="150" customWidth="1"/>
    <col min="1549" max="1550" width="17.5703125" style="150" customWidth="1"/>
    <col min="1551" max="1551" width="16.28515625" style="150" customWidth="1"/>
    <col min="1552" max="1552" width="15.7109375" style="150" customWidth="1"/>
    <col min="1553" max="1553" width="28" style="150" customWidth="1"/>
    <col min="1554" max="1554" width="19.85546875" style="150" customWidth="1"/>
    <col min="1555" max="1555" width="18" style="150" customWidth="1"/>
    <col min="1556" max="1556" width="20.85546875" style="150" customWidth="1"/>
    <col min="1557" max="1557" width="39.85546875" style="150" customWidth="1"/>
    <col min="1558" max="1792" width="11.42578125" style="150"/>
    <col min="1793" max="1793" width="7.5703125" style="150" customWidth="1"/>
    <col min="1794" max="1802" width="11.42578125" style="150"/>
    <col min="1803" max="1803" width="16.7109375" style="150" customWidth="1"/>
    <col min="1804" max="1804" width="28.7109375" style="150" customWidth="1"/>
    <col min="1805" max="1806" width="17.5703125" style="150" customWidth="1"/>
    <col min="1807" max="1807" width="16.28515625" style="150" customWidth="1"/>
    <col min="1808" max="1808" width="15.7109375" style="150" customWidth="1"/>
    <col min="1809" max="1809" width="28" style="150" customWidth="1"/>
    <col min="1810" max="1810" width="19.85546875" style="150" customWidth="1"/>
    <col min="1811" max="1811" width="18" style="150" customWidth="1"/>
    <col min="1812" max="1812" width="20.85546875" style="150" customWidth="1"/>
    <col min="1813" max="1813" width="39.85546875" style="150" customWidth="1"/>
    <col min="1814" max="2048" width="11.42578125" style="150"/>
    <col min="2049" max="2049" width="7.5703125" style="150" customWidth="1"/>
    <col min="2050" max="2058" width="11.42578125" style="150"/>
    <col min="2059" max="2059" width="16.7109375" style="150" customWidth="1"/>
    <col min="2060" max="2060" width="28.7109375" style="150" customWidth="1"/>
    <col min="2061" max="2062" width="17.5703125" style="150" customWidth="1"/>
    <col min="2063" max="2063" width="16.28515625" style="150" customWidth="1"/>
    <col min="2064" max="2064" width="15.7109375" style="150" customWidth="1"/>
    <col min="2065" max="2065" width="28" style="150" customWidth="1"/>
    <col min="2066" max="2066" width="19.85546875" style="150" customWidth="1"/>
    <col min="2067" max="2067" width="18" style="150" customWidth="1"/>
    <col min="2068" max="2068" width="20.85546875" style="150" customWidth="1"/>
    <col min="2069" max="2069" width="39.85546875" style="150" customWidth="1"/>
    <col min="2070" max="2304" width="11.42578125" style="150"/>
    <col min="2305" max="2305" width="7.5703125" style="150" customWidth="1"/>
    <col min="2306" max="2314" width="11.42578125" style="150"/>
    <col min="2315" max="2315" width="16.7109375" style="150" customWidth="1"/>
    <col min="2316" max="2316" width="28.7109375" style="150" customWidth="1"/>
    <col min="2317" max="2318" width="17.5703125" style="150" customWidth="1"/>
    <col min="2319" max="2319" width="16.28515625" style="150" customWidth="1"/>
    <col min="2320" max="2320" width="15.7109375" style="150" customWidth="1"/>
    <col min="2321" max="2321" width="28" style="150" customWidth="1"/>
    <col min="2322" max="2322" width="19.85546875" style="150" customWidth="1"/>
    <col min="2323" max="2323" width="18" style="150" customWidth="1"/>
    <col min="2324" max="2324" width="20.85546875" style="150" customWidth="1"/>
    <col min="2325" max="2325" width="39.85546875" style="150" customWidth="1"/>
    <col min="2326" max="2560" width="11.42578125" style="150"/>
    <col min="2561" max="2561" width="7.5703125" style="150" customWidth="1"/>
    <col min="2562" max="2570" width="11.42578125" style="150"/>
    <col min="2571" max="2571" width="16.7109375" style="150" customWidth="1"/>
    <col min="2572" max="2572" width="28.7109375" style="150" customWidth="1"/>
    <col min="2573" max="2574" width="17.5703125" style="150" customWidth="1"/>
    <col min="2575" max="2575" width="16.28515625" style="150" customWidth="1"/>
    <col min="2576" max="2576" width="15.7109375" style="150" customWidth="1"/>
    <col min="2577" max="2577" width="28" style="150" customWidth="1"/>
    <col min="2578" max="2578" width="19.85546875" style="150" customWidth="1"/>
    <col min="2579" max="2579" width="18" style="150" customWidth="1"/>
    <col min="2580" max="2580" width="20.85546875" style="150" customWidth="1"/>
    <col min="2581" max="2581" width="39.85546875" style="150" customWidth="1"/>
    <col min="2582" max="2816" width="11.42578125" style="150"/>
    <col min="2817" max="2817" width="7.5703125" style="150" customWidth="1"/>
    <col min="2818" max="2826" width="11.42578125" style="150"/>
    <col min="2827" max="2827" width="16.7109375" style="150" customWidth="1"/>
    <col min="2828" max="2828" width="28.7109375" style="150" customWidth="1"/>
    <col min="2829" max="2830" width="17.5703125" style="150" customWidth="1"/>
    <col min="2831" max="2831" width="16.28515625" style="150" customWidth="1"/>
    <col min="2832" max="2832" width="15.7109375" style="150" customWidth="1"/>
    <col min="2833" max="2833" width="28" style="150" customWidth="1"/>
    <col min="2834" max="2834" width="19.85546875" style="150" customWidth="1"/>
    <col min="2835" max="2835" width="18" style="150" customWidth="1"/>
    <col min="2836" max="2836" width="20.85546875" style="150" customWidth="1"/>
    <col min="2837" max="2837" width="39.85546875" style="150" customWidth="1"/>
    <col min="2838" max="3072" width="11.42578125" style="150"/>
    <col min="3073" max="3073" width="7.5703125" style="150" customWidth="1"/>
    <col min="3074" max="3082" width="11.42578125" style="150"/>
    <col min="3083" max="3083" width="16.7109375" style="150" customWidth="1"/>
    <col min="3084" max="3084" width="28.7109375" style="150" customWidth="1"/>
    <col min="3085" max="3086" width="17.5703125" style="150" customWidth="1"/>
    <col min="3087" max="3087" width="16.28515625" style="150" customWidth="1"/>
    <col min="3088" max="3088" width="15.7109375" style="150" customWidth="1"/>
    <col min="3089" max="3089" width="28" style="150" customWidth="1"/>
    <col min="3090" max="3090" width="19.85546875" style="150" customWidth="1"/>
    <col min="3091" max="3091" width="18" style="150" customWidth="1"/>
    <col min="3092" max="3092" width="20.85546875" style="150" customWidth="1"/>
    <col min="3093" max="3093" width="39.85546875" style="150" customWidth="1"/>
    <col min="3094" max="3328" width="11.42578125" style="150"/>
    <col min="3329" max="3329" width="7.5703125" style="150" customWidth="1"/>
    <col min="3330" max="3338" width="11.42578125" style="150"/>
    <col min="3339" max="3339" width="16.7109375" style="150" customWidth="1"/>
    <col min="3340" max="3340" width="28.7109375" style="150" customWidth="1"/>
    <col min="3341" max="3342" width="17.5703125" style="150" customWidth="1"/>
    <col min="3343" max="3343" width="16.28515625" style="150" customWidth="1"/>
    <col min="3344" max="3344" width="15.7109375" style="150" customWidth="1"/>
    <col min="3345" max="3345" width="28" style="150" customWidth="1"/>
    <col min="3346" max="3346" width="19.85546875" style="150" customWidth="1"/>
    <col min="3347" max="3347" width="18" style="150" customWidth="1"/>
    <col min="3348" max="3348" width="20.85546875" style="150" customWidth="1"/>
    <col min="3349" max="3349" width="39.85546875" style="150" customWidth="1"/>
    <col min="3350" max="3584" width="11.42578125" style="150"/>
    <col min="3585" max="3585" width="7.5703125" style="150" customWidth="1"/>
    <col min="3586" max="3594" width="11.42578125" style="150"/>
    <col min="3595" max="3595" width="16.7109375" style="150" customWidth="1"/>
    <col min="3596" max="3596" width="28.7109375" style="150" customWidth="1"/>
    <col min="3597" max="3598" width="17.5703125" style="150" customWidth="1"/>
    <col min="3599" max="3599" width="16.28515625" style="150" customWidth="1"/>
    <col min="3600" max="3600" width="15.7109375" style="150" customWidth="1"/>
    <col min="3601" max="3601" width="28" style="150" customWidth="1"/>
    <col min="3602" max="3602" width="19.85546875" style="150" customWidth="1"/>
    <col min="3603" max="3603" width="18" style="150" customWidth="1"/>
    <col min="3604" max="3604" width="20.85546875" style="150" customWidth="1"/>
    <col min="3605" max="3605" width="39.85546875" style="150" customWidth="1"/>
    <col min="3606" max="3840" width="11.42578125" style="150"/>
    <col min="3841" max="3841" width="7.5703125" style="150" customWidth="1"/>
    <col min="3842" max="3850" width="11.42578125" style="150"/>
    <col min="3851" max="3851" width="16.7109375" style="150" customWidth="1"/>
    <col min="3852" max="3852" width="28.7109375" style="150" customWidth="1"/>
    <col min="3853" max="3854" width="17.5703125" style="150" customWidth="1"/>
    <col min="3855" max="3855" width="16.28515625" style="150" customWidth="1"/>
    <col min="3856" max="3856" width="15.7109375" style="150" customWidth="1"/>
    <col min="3857" max="3857" width="28" style="150" customWidth="1"/>
    <col min="3858" max="3858" width="19.85546875" style="150" customWidth="1"/>
    <col min="3859" max="3859" width="18" style="150" customWidth="1"/>
    <col min="3860" max="3860" width="20.85546875" style="150" customWidth="1"/>
    <col min="3861" max="3861" width="39.85546875" style="150" customWidth="1"/>
    <col min="3862" max="4096" width="11.42578125" style="150"/>
    <col min="4097" max="4097" width="7.5703125" style="150" customWidth="1"/>
    <col min="4098" max="4106" width="11.42578125" style="150"/>
    <col min="4107" max="4107" width="16.7109375" style="150" customWidth="1"/>
    <col min="4108" max="4108" width="28.7109375" style="150" customWidth="1"/>
    <col min="4109" max="4110" width="17.5703125" style="150" customWidth="1"/>
    <col min="4111" max="4111" width="16.28515625" style="150" customWidth="1"/>
    <col min="4112" max="4112" width="15.7109375" style="150" customWidth="1"/>
    <col min="4113" max="4113" width="28" style="150" customWidth="1"/>
    <col min="4114" max="4114" width="19.85546875" style="150" customWidth="1"/>
    <col min="4115" max="4115" width="18" style="150" customWidth="1"/>
    <col min="4116" max="4116" width="20.85546875" style="150" customWidth="1"/>
    <col min="4117" max="4117" width="39.85546875" style="150" customWidth="1"/>
    <col min="4118" max="4352" width="11.42578125" style="150"/>
    <col min="4353" max="4353" width="7.5703125" style="150" customWidth="1"/>
    <col min="4354" max="4362" width="11.42578125" style="150"/>
    <col min="4363" max="4363" width="16.7109375" style="150" customWidth="1"/>
    <col min="4364" max="4364" width="28.7109375" style="150" customWidth="1"/>
    <col min="4365" max="4366" width="17.5703125" style="150" customWidth="1"/>
    <col min="4367" max="4367" width="16.28515625" style="150" customWidth="1"/>
    <col min="4368" max="4368" width="15.7109375" style="150" customWidth="1"/>
    <col min="4369" max="4369" width="28" style="150" customWidth="1"/>
    <col min="4370" max="4370" width="19.85546875" style="150" customWidth="1"/>
    <col min="4371" max="4371" width="18" style="150" customWidth="1"/>
    <col min="4372" max="4372" width="20.85546875" style="150" customWidth="1"/>
    <col min="4373" max="4373" width="39.85546875" style="150" customWidth="1"/>
    <col min="4374" max="4608" width="11.42578125" style="150"/>
    <col min="4609" max="4609" width="7.5703125" style="150" customWidth="1"/>
    <col min="4610" max="4618" width="11.42578125" style="150"/>
    <col min="4619" max="4619" width="16.7109375" style="150" customWidth="1"/>
    <col min="4620" max="4620" width="28.7109375" style="150" customWidth="1"/>
    <col min="4621" max="4622" width="17.5703125" style="150" customWidth="1"/>
    <col min="4623" max="4623" width="16.28515625" style="150" customWidth="1"/>
    <col min="4624" max="4624" width="15.7109375" style="150" customWidth="1"/>
    <col min="4625" max="4625" width="28" style="150" customWidth="1"/>
    <col min="4626" max="4626" width="19.85546875" style="150" customWidth="1"/>
    <col min="4627" max="4627" width="18" style="150" customWidth="1"/>
    <col min="4628" max="4628" width="20.85546875" style="150" customWidth="1"/>
    <col min="4629" max="4629" width="39.85546875" style="150" customWidth="1"/>
    <col min="4630" max="4864" width="11.42578125" style="150"/>
    <col min="4865" max="4865" width="7.5703125" style="150" customWidth="1"/>
    <col min="4866" max="4874" width="11.42578125" style="150"/>
    <col min="4875" max="4875" width="16.7109375" style="150" customWidth="1"/>
    <col min="4876" max="4876" width="28.7109375" style="150" customWidth="1"/>
    <col min="4877" max="4878" width="17.5703125" style="150" customWidth="1"/>
    <col min="4879" max="4879" width="16.28515625" style="150" customWidth="1"/>
    <col min="4880" max="4880" width="15.7109375" style="150" customWidth="1"/>
    <col min="4881" max="4881" width="28" style="150" customWidth="1"/>
    <col min="4882" max="4882" width="19.85546875" style="150" customWidth="1"/>
    <col min="4883" max="4883" width="18" style="150" customWidth="1"/>
    <col min="4884" max="4884" width="20.85546875" style="150" customWidth="1"/>
    <col min="4885" max="4885" width="39.85546875" style="150" customWidth="1"/>
    <col min="4886" max="5120" width="11.42578125" style="150"/>
    <col min="5121" max="5121" width="7.5703125" style="150" customWidth="1"/>
    <col min="5122" max="5130" width="11.42578125" style="150"/>
    <col min="5131" max="5131" width="16.7109375" style="150" customWidth="1"/>
    <col min="5132" max="5132" width="28.7109375" style="150" customWidth="1"/>
    <col min="5133" max="5134" width="17.5703125" style="150" customWidth="1"/>
    <col min="5135" max="5135" width="16.28515625" style="150" customWidth="1"/>
    <col min="5136" max="5136" width="15.7109375" style="150" customWidth="1"/>
    <col min="5137" max="5137" width="28" style="150" customWidth="1"/>
    <col min="5138" max="5138" width="19.85546875" style="150" customWidth="1"/>
    <col min="5139" max="5139" width="18" style="150" customWidth="1"/>
    <col min="5140" max="5140" width="20.85546875" style="150" customWidth="1"/>
    <col min="5141" max="5141" width="39.85546875" style="150" customWidth="1"/>
    <col min="5142" max="5376" width="11.42578125" style="150"/>
    <col min="5377" max="5377" width="7.5703125" style="150" customWidth="1"/>
    <col min="5378" max="5386" width="11.42578125" style="150"/>
    <col min="5387" max="5387" width="16.7109375" style="150" customWidth="1"/>
    <col min="5388" max="5388" width="28.7109375" style="150" customWidth="1"/>
    <col min="5389" max="5390" width="17.5703125" style="150" customWidth="1"/>
    <col min="5391" max="5391" width="16.28515625" style="150" customWidth="1"/>
    <col min="5392" max="5392" width="15.7109375" style="150" customWidth="1"/>
    <col min="5393" max="5393" width="28" style="150" customWidth="1"/>
    <col min="5394" max="5394" width="19.85546875" style="150" customWidth="1"/>
    <col min="5395" max="5395" width="18" style="150" customWidth="1"/>
    <col min="5396" max="5396" width="20.85546875" style="150" customWidth="1"/>
    <col min="5397" max="5397" width="39.85546875" style="150" customWidth="1"/>
    <col min="5398" max="5632" width="11.42578125" style="150"/>
    <col min="5633" max="5633" width="7.5703125" style="150" customWidth="1"/>
    <col min="5634" max="5642" width="11.42578125" style="150"/>
    <col min="5643" max="5643" width="16.7109375" style="150" customWidth="1"/>
    <col min="5644" max="5644" width="28.7109375" style="150" customWidth="1"/>
    <col min="5645" max="5646" width="17.5703125" style="150" customWidth="1"/>
    <col min="5647" max="5647" width="16.28515625" style="150" customWidth="1"/>
    <col min="5648" max="5648" width="15.7109375" style="150" customWidth="1"/>
    <col min="5649" max="5649" width="28" style="150" customWidth="1"/>
    <col min="5650" max="5650" width="19.85546875" style="150" customWidth="1"/>
    <col min="5651" max="5651" width="18" style="150" customWidth="1"/>
    <col min="5652" max="5652" width="20.85546875" style="150" customWidth="1"/>
    <col min="5653" max="5653" width="39.85546875" style="150" customWidth="1"/>
    <col min="5654" max="5888" width="11.42578125" style="150"/>
    <col min="5889" max="5889" width="7.5703125" style="150" customWidth="1"/>
    <col min="5890" max="5898" width="11.42578125" style="150"/>
    <col min="5899" max="5899" width="16.7109375" style="150" customWidth="1"/>
    <col min="5900" max="5900" width="28.7109375" style="150" customWidth="1"/>
    <col min="5901" max="5902" width="17.5703125" style="150" customWidth="1"/>
    <col min="5903" max="5903" width="16.28515625" style="150" customWidth="1"/>
    <col min="5904" max="5904" width="15.7109375" style="150" customWidth="1"/>
    <col min="5905" max="5905" width="28" style="150" customWidth="1"/>
    <col min="5906" max="5906" width="19.85546875" style="150" customWidth="1"/>
    <col min="5907" max="5907" width="18" style="150" customWidth="1"/>
    <col min="5908" max="5908" width="20.85546875" style="150" customWidth="1"/>
    <col min="5909" max="5909" width="39.85546875" style="150" customWidth="1"/>
    <col min="5910" max="6144" width="11.42578125" style="150"/>
    <col min="6145" max="6145" width="7.5703125" style="150" customWidth="1"/>
    <col min="6146" max="6154" width="11.42578125" style="150"/>
    <col min="6155" max="6155" width="16.7109375" style="150" customWidth="1"/>
    <col min="6156" max="6156" width="28.7109375" style="150" customWidth="1"/>
    <col min="6157" max="6158" width="17.5703125" style="150" customWidth="1"/>
    <col min="6159" max="6159" width="16.28515625" style="150" customWidth="1"/>
    <col min="6160" max="6160" width="15.7109375" style="150" customWidth="1"/>
    <col min="6161" max="6161" width="28" style="150" customWidth="1"/>
    <col min="6162" max="6162" width="19.85546875" style="150" customWidth="1"/>
    <col min="6163" max="6163" width="18" style="150" customWidth="1"/>
    <col min="6164" max="6164" width="20.85546875" style="150" customWidth="1"/>
    <col min="6165" max="6165" width="39.85546875" style="150" customWidth="1"/>
    <col min="6166" max="6400" width="11.42578125" style="150"/>
    <col min="6401" max="6401" width="7.5703125" style="150" customWidth="1"/>
    <col min="6402" max="6410" width="11.42578125" style="150"/>
    <col min="6411" max="6411" width="16.7109375" style="150" customWidth="1"/>
    <col min="6412" max="6412" width="28.7109375" style="150" customWidth="1"/>
    <col min="6413" max="6414" width="17.5703125" style="150" customWidth="1"/>
    <col min="6415" max="6415" width="16.28515625" style="150" customWidth="1"/>
    <col min="6416" max="6416" width="15.7109375" style="150" customWidth="1"/>
    <col min="6417" max="6417" width="28" style="150" customWidth="1"/>
    <col min="6418" max="6418" width="19.85546875" style="150" customWidth="1"/>
    <col min="6419" max="6419" width="18" style="150" customWidth="1"/>
    <col min="6420" max="6420" width="20.85546875" style="150" customWidth="1"/>
    <col min="6421" max="6421" width="39.85546875" style="150" customWidth="1"/>
    <col min="6422" max="6656" width="11.42578125" style="150"/>
    <col min="6657" max="6657" width="7.5703125" style="150" customWidth="1"/>
    <col min="6658" max="6666" width="11.42578125" style="150"/>
    <col min="6667" max="6667" width="16.7109375" style="150" customWidth="1"/>
    <col min="6668" max="6668" width="28.7109375" style="150" customWidth="1"/>
    <col min="6669" max="6670" width="17.5703125" style="150" customWidth="1"/>
    <col min="6671" max="6671" width="16.28515625" style="150" customWidth="1"/>
    <col min="6672" max="6672" width="15.7109375" style="150" customWidth="1"/>
    <col min="6673" max="6673" width="28" style="150" customWidth="1"/>
    <col min="6674" max="6674" width="19.85546875" style="150" customWidth="1"/>
    <col min="6675" max="6675" width="18" style="150" customWidth="1"/>
    <col min="6676" max="6676" width="20.85546875" style="150" customWidth="1"/>
    <col min="6677" max="6677" width="39.85546875" style="150" customWidth="1"/>
    <col min="6678" max="6912" width="11.42578125" style="150"/>
    <col min="6913" max="6913" width="7.5703125" style="150" customWidth="1"/>
    <col min="6914" max="6922" width="11.42578125" style="150"/>
    <col min="6923" max="6923" width="16.7109375" style="150" customWidth="1"/>
    <col min="6924" max="6924" width="28.7109375" style="150" customWidth="1"/>
    <col min="6925" max="6926" width="17.5703125" style="150" customWidth="1"/>
    <col min="6927" max="6927" width="16.28515625" style="150" customWidth="1"/>
    <col min="6928" max="6928" width="15.7109375" style="150" customWidth="1"/>
    <col min="6929" max="6929" width="28" style="150" customWidth="1"/>
    <col min="6930" max="6930" width="19.85546875" style="150" customWidth="1"/>
    <col min="6931" max="6931" width="18" style="150" customWidth="1"/>
    <col min="6932" max="6932" width="20.85546875" style="150" customWidth="1"/>
    <col min="6933" max="6933" width="39.85546875" style="150" customWidth="1"/>
    <col min="6934" max="7168" width="11.42578125" style="150"/>
    <col min="7169" max="7169" width="7.5703125" style="150" customWidth="1"/>
    <col min="7170" max="7178" width="11.42578125" style="150"/>
    <col min="7179" max="7179" width="16.7109375" style="150" customWidth="1"/>
    <col min="7180" max="7180" width="28.7109375" style="150" customWidth="1"/>
    <col min="7181" max="7182" width="17.5703125" style="150" customWidth="1"/>
    <col min="7183" max="7183" width="16.28515625" style="150" customWidth="1"/>
    <col min="7184" max="7184" width="15.7109375" style="150" customWidth="1"/>
    <col min="7185" max="7185" width="28" style="150" customWidth="1"/>
    <col min="7186" max="7186" width="19.85546875" style="150" customWidth="1"/>
    <col min="7187" max="7187" width="18" style="150" customWidth="1"/>
    <col min="7188" max="7188" width="20.85546875" style="150" customWidth="1"/>
    <col min="7189" max="7189" width="39.85546875" style="150" customWidth="1"/>
    <col min="7190" max="7424" width="11.42578125" style="150"/>
    <col min="7425" max="7425" width="7.5703125" style="150" customWidth="1"/>
    <col min="7426" max="7434" width="11.42578125" style="150"/>
    <col min="7435" max="7435" width="16.7109375" style="150" customWidth="1"/>
    <col min="7436" max="7436" width="28.7109375" style="150" customWidth="1"/>
    <col min="7437" max="7438" width="17.5703125" style="150" customWidth="1"/>
    <col min="7439" max="7439" width="16.28515625" style="150" customWidth="1"/>
    <col min="7440" max="7440" width="15.7109375" style="150" customWidth="1"/>
    <col min="7441" max="7441" width="28" style="150" customWidth="1"/>
    <col min="7442" max="7442" width="19.85546875" style="150" customWidth="1"/>
    <col min="7443" max="7443" width="18" style="150" customWidth="1"/>
    <col min="7444" max="7444" width="20.85546875" style="150" customWidth="1"/>
    <col min="7445" max="7445" width="39.85546875" style="150" customWidth="1"/>
    <col min="7446" max="7680" width="11.42578125" style="150"/>
    <col min="7681" max="7681" width="7.5703125" style="150" customWidth="1"/>
    <col min="7682" max="7690" width="11.42578125" style="150"/>
    <col min="7691" max="7691" width="16.7109375" style="150" customWidth="1"/>
    <col min="7692" max="7692" width="28.7109375" style="150" customWidth="1"/>
    <col min="7693" max="7694" width="17.5703125" style="150" customWidth="1"/>
    <col min="7695" max="7695" width="16.28515625" style="150" customWidth="1"/>
    <col min="7696" max="7696" width="15.7109375" style="150" customWidth="1"/>
    <col min="7697" max="7697" width="28" style="150" customWidth="1"/>
    <col min="7698" max="7698" width="19.85546875" style="150" customWidth="1"/>
    <col min="7699" max="7699" width="18" style="150" customWidth="1"/>
    <col min="7700" max="7700" width="20.85546875" style="150" customWidth="1"/>
    <col min="7701" max="7701" width="39.85546875" style="150" customWidth="1"/>
    <col min="7702" max="7936" width="11.42578125" style="150"/>
    <col min="7937" max="7937" width="7.5703125" style="150" customWidth="1"/>
    <col min="7938" max="7946" width="11.42578125" style="150"/>
    <col min="7947" max="7947" width="16.7109375" style="150" customWidth="1"/>
    <col min="7948" max="7948" width="28.7109375" style="150" customWidth="1"/>
    <col min="7949" max="7950" width="17.5703125" style="150" customWidth="1"/>
    <col min="7951" max="7951" width="16.28515625" style="150" customWidth="1"/>
    <col min="7952" max="7952" width="15.7109375" style="150" customWidth="1"/>
    <col min="7953" max="7953" width="28" style="150" customWidth="1"/>
    <col min="7954" max="7954" width="19.85546875" style="150" customWidth="1"/>
    <col min="7955" max="7955" width="18" style="150" customWidth="1"/>
    <col min="7956" max="7956" width="20.85546875" style="150" customWidth="1"/>
    <col min="7957" max="7957" width="39.85546875" style="150" customWidth="1"/>
    <col min="7958" max="8192" width="11.42578125" style="150"/>
    <col min="8193" max="8193" width="7.5703125" style="150" customWidth="1"/>
    <col min="8194" max="8202" width="11.42578125" style="150"/>
    <col min="8203" max="8203" width="16.7109375" style="150" customWidth="1"/>
    <col min="8204" max="8204" width="28.7109375" style="150" customWidth="1"/>
    <col min="8205" max="8206" width="17.5703125" style="150" customWidth="1"/>
    <col min="8207" max="8207" width="16.28515625" style="150" customWidth="1"/>
    <col min="8208" max="8208" width="15.7109375" style="150" customWidth="1"/>
    <col min="8209" max="8209" width="28" style="150" customWidth="1"/>
    <col min="8210" max="8210" width="19.85546875" style="150" customWidth="1"/>
    <col min="8211" max="8211" width="18" style="150" customWidth="1"/>
    <col min="8212" max="8212" width="20.85546875" style="150" customWidth="1"/>
    <col min="8213" max="8213" width="39.85546875" style="150" customWidth="1"/>
    <col min="8214" max="8448" width="11.42578125" style="150"/>
    <col min="8449" max="8449" width="7.5703125" style="150" customWidth="1"/>
    <col min="8450" max="8458" width="11.42578125" style="150"/>
    <col min="8459" max="8459" width="16.7109375" style="150" customWidth="1"/>
    <col min="8460" max="8460" width="28.7109375" style="150" customWidth="1"/>
    <col min="8461" max="8462" width="17.5703125" style="150" customWidth="1"/>
    <col min="8463" max="8463" width="16.28515625" style="150" customWidth="1"/>
    <col min="8464" max="8464" width="15.7109375" style="150" customWidth="1"/>
    <col min="8465" max="8465" width="28" style="150" customWidth="1"/>
    <col min="8466" max="8466" width="19.85546875" style="150" customWidth="1"/>
    <col min="8467" max="8467" width="18" style="150" customWidth="1"/>
    <col min="8468" max="8468" width="20.85546875" style="150" customWidth="1"/>
    <col min="8469" max="8469" width="39.85546875" style="150" customWidth="1"/>
    <col min="8470" max="8704" width="11.42578125" style="150"/>
    <col min="8705" max="8705" width="7.5703125" style="150" customWidth="1"/>
    <col min="8706" max="8714" width="11.42578125" style="150"/>
    <col min="8715" max="8715" width="16.7109375" style="150" customWidth="1"/>
    <col min="8716" max="8716" width="28.7109375" style="150" customWidth="1"/>
    <col min="8717" max="8718" width="17.5703125" style="150" customWidth="1"/>
    <col min="8719" max="8719" width="16.28515625" style="150" customWidth="1"/>
    <col min="8720" max="8720" width="15.7109375" style="150" customWidth="1"/>
    <col min="8721" max="8721" width="28" style="150" customWidth="1"/>
    <col min="8722" max="8722" width="19.85546875" style="150" customWidth="1"/>
    <col min="8723" max="8723" width="18" style="150" customWidth="1"/>
    <col min="8724" max="8724" width="20.85546875" style="150" customWidth="1"/>
    <col min="8725" max="8725" width="39.85546875" style="150" customWidth="1"/>
    <col min="8726" max="8960" width="11.42578125" style="150"/>
    <col min="8961" max="8961" width="7.5703125" style="150" customWidth="1"/>
    <col min="8962" max="8970" width="11.42578125" style="150"/>
    <col min="8971" max="8971" width="16.7109375" style="150" customWidth="1"/>
    <col min="8972" max="8972" width="28.7109375" style="150" customWidth="1"/>
    <col min="8973" max="8974" width="17.5703125" style="150" customWidth="1"/>
    <col min="8975" max="8975" width="16.28515625" style="150" customWidth="1"/>
    <col min="8976" max="8976" width="15.7109375" style="150" customWidth="1"/>
    <col min="8977" max="8977" width="28" style="150" customWidth="1"/>
    <col min="8978" max="8978" width="19.85546875" style="150" customWidth="1"/>
    <col min="8979" max="8979" width="18" style="150" customWidth="1"/>
    <col min="8980" max="8980" width="20.85546875" style="150" customWidth="1"/>
    <col min="8981" max="8981" width="39.85546875" style="150" customWidth="1"/>
    <col min="8982" max="9216" width="11.42578125" style="150"/>
    <col min="9217" max="9217" width="7.5703125" style="150" customWidth="1"/>
    <col min="9218" max="9226" width="11.42578125" style="150"/>
    <col min="9227" max="9227" width="16.7109375" style="150" customWidth="1"/>
    <col min="9228" max="9228" width="28.7109375" style="150" customWidth="1"/>
    <col min="9229" max="9230" width="17.5703125" style="150" customWidth="1"/>
    <col min="9231" max="9231" width="16.28515625" style="150" customWidth="1"/>
    <col min="9232" max="9232" width="15.7109375" style="150" customWidth="1"/>
    <col min="9233" max="9233" width="28" style="150" customWidth="1"/>
    <col min="9234" max="9234" width="19.85546875" style="150" customWidth="1"/>
    <col min="9235" max="9235" width="18" style="150" customWidth="1"/>
    <col min="9236" max="9236" width="20.85546875" style="150" customWidth="1"/>
    <col min="9237" max="9237" width="39.85546875" style="150" customWidth="1"/>
    <col min="9238" max="9472" width="11.42578125" style="150"/>
    <col min="9473" max="9473" width="7.5703125" style="150" customWidth="1"/>
    <col min="9474" max="9482" width="11.42578125" style="150"/>
    <col min="9483" max="9483" width="16.7109375" style="150" customWidth="1"/>
    <col min="9484" max="9484" width="28.7109375" style="150" customWidth="1"/>
    <col min="9485" max="9486" width="17.5703125" style="150" customWidth="1"/>
    <col min="9487" max="9487" width="16.28515625" style="150" customWidth="1"/>
    <col min="9488" max="9488" width="15.7109375" style="150" customWidth="1"/>
    <col min="9489" max="9489" width="28" style="150" customWidth="1"/>
    <col min="9490" max="9490" width="19.85546875" style="150" customWidth="1"/>
    <col min="9491" max="9491" width="18" style="150" customWidth="1"/>
    <col min="9492" max="9492" width="20.85546875" style="150" customWidth="1"/>
    <col min="9493" max="9493" width="39.85546875" style="150" customWidth="1"/>
    <col min="9494" max="9728" width="11.42578125" style="150"/>
    <col min="9729" max="9729" width="7.5703125" style="150" customWidth="1"/>
    <col min="9730" max="9738" width="11.42578125" style="150"/>
    <col min="9739" max="9739" width="16.7109375" style="150" customWidth="1"/>
    <col min="9740" max="9740" width="28.7109375" style="150" customWidth="1"/>
    <col min="9741" max="9742" width="17.5703125" style="150" customWidth="1"/>
    <col min="9743" max="9743" width="16.28515625" style="150" customWidth="1"/>
    <col min="9744" max="9744" width="15.7109375" style="150" customWidth="1"/>
    <col min="9745" max="9745" width="28" style="150" customWidth="1"/>
    <col min="9746" max="9746" width="19.85546875" style="150" customWidth="1"/>
    <col min="9747" max="9747" width="18" style="150" customWidth="1"/>
    <col min="9748" max="9748" width="20.85546875" style="150" customWidth="1"/>
    <col min="9749" max="9749" width="39.85546875" style="150" customWidth="1"/>
    <col min="9750" max="9984" width="11.42578125" style="150"/>
    <col min="9985" max="9985" width="7.5703125" style="150" customWidth="1"/>
    <col min="9986" max="9994" width="11.42578125" style="150"/>
    <col min="9995" max="9995" width="16.7109375" style="150" customWidth="1"/>
    <col min="9996" max="9996" width="28.7109375" style="150" customWidth="1"/>
    <col min="9997" max="9998" width="17.5703125" style="150" customWidth="1"/>
    <col min="9999" max="9999" width="16.28515625" style="150" customWidth="1"/>
    <col min="10000" max="10000" width="15.7109375" style="150" customWidth="1"/>
    <col min="10001" max="10001" width="28" style="150" customWidth="1"/>
    <col min="10002" max="10002" width="19.85546875" style="150" customWidth="1"/>
    <col min="10003" max="10003" width="18" style="150" customWidth="1"/>
    <col min="10004" max="10004" width="20.85546875" style="150" customWidth="1"/>
    <col min="10005" max="10005" width="39.85546875" style="150" customWidth="1"/>
    <col min="10006" max="10240" width="11.42578125" style="150"/>
    <col min="10241" max="10241" width="7.5703125" style="150" customWidth="1"/>
    <col min="10242" max="10250" width="11.42578125" style="150"/>
    <col min="10251" max="10251" width="16.7109375" style="150" customWidth="1"/>
    <col min="10252" max="10252" width="28.7109375" style="150" customWidth="1"/>
    <col min="10253" max="10254" width="17.5703125" style="150" customWidth="1"/>
    <col min="10255" max="10255" width="16.28515625" style="150" customWidth="1"/>
    <col min="10256" max="10256" width="15.7109375" style="150" customWidth="1"/>
    <col min="10257" max="10257" width="28" style="150" customWidth="1"/>
    <col min="10258" max="10258" width="19.85546875" style="150" customWidth="1"/>
    <col min="10259" max="10259" width="18" style="150" customWidth="1"/>
    <col min="10260" max="10260" width="20.85546875" style="150" customWidth="1"/>
    <col min="10261" max="10261" width="39.85546875" style="150" customWidth="1"/>
    <col min="10262" max="10496" width="11.42578125" style="150"/>
    <col min="10497" max="10497" width="7.5703125" style="150" customWidth="1"/>
    <col min="10498" max="10506" width="11.42578125" style="150"/>
    <col min="10507" max="10507" width="16.7109375" style="150" customWidth="1"/>
    <col min="10508" max="10508" width="28.7109375" style="150" customWidth="1"/>
    <col min="10509" max="10510" width="17.5703125" style="150" customWidth="1"/>
    <col min="10511" max="10511" width="16.28515625" style="150" customWidth="1"/>
    <col min="10512" max="10512" width="15.7109375" style="150" customWidth="1"/>
    <col min="10513" max="10513" width="28" style="150" customWidth="1"/>
    <col min="10514" max="10514" width="19.85546875" style="150" customWidth="1"/>
    <col min="10515" max="10515" width="18" style="150" customWidth="1"/>
    <col min="10516" max="10516" width="20.85546875" style="150" customWidth="1"/>
    <col min="10517" max="10517" width="39.85546875" style="150" customWidth="1"/>
    <col min="10518" max="10752" width="11.42578125" style="150"/>
    <col min="10753" max="10753" width="7.5703125" style="150" customWidth="1"/>
    <col min="10754" max="10762" width="11.42578125" style="150"/>
    <col min="10763" max="10763" width="16.7109375" style="150" customWidth="1"/>
    <col min="10764" max="10764" width="28.7109375" style="150" customWidth="1"/>
    <col min="10765" max="10766" width="17.5703125" style="150" customWidth="1"/>
    <col min="10767" max="10767" width="16.28515625" style="150" customWidth="1"/>
    <col min="10768" max="10768" width="15.7109375" style="150" customWidth="1"/>
    <col min="10769" max="10769" width="28" style="150" customWidth="1"/>
    <col min="10770" max="10770" width="19.85546875" style="150" customWidth="1"/>
    <col min="10771" max="10771" width="18" style="150" customWidth="1"/>
    <col min="10772" max="10772" width="20.85546875" style="150" customWidth="1"/>
    <col min="10773" max="10773" width="39.85546875" style="150" customWidth="1"/>
    <col min="10774" max="11008" width="11.42578125" style="150"/>
    <col min="11009" max="11009" width="7.5703125" style="150" customWidth="1"/>
    <col min="11010" max="11018" width="11.42578125" style="150"/>
    <col min="11019" max="11019" width="16.7109375" style="150" customWidth="1"/>
    <col min="11020" max="11020" width="28.7109375" style="150" customWidth="1"/>
    <col min="11021" max="11022" width="17.5703125" style="150" customWidth="1"/>
    <col min="11023" max="11023" width="16.28515625" style="150" customWidth="1"/>
    <col min="11024" max="11024" width="15.7109375" style="150" customWidth="1"/>
    <col min="11025" max="11025" width="28" style="150" customWidth="1"/>
    <col min="11026" max="11026" width="19.85546875" style="150" customWidth="1"/>
    <col min="11027" max="11027" width="18" style="150" customWidth="1"/>
    <col min="11028" max="11028" width="20.85546875" style="150" customWidth="1"/>
    <col min="11029" max="11029" width="39.85546875" style="150" customWidth="1"/>
    <col min="11030" max="11264" width="11.42578125" style="150"/>
    <col min="11265" max="11265" width="7.5703125" style="150" customWidth="1"/>
    <col min="11266" max="11274" width="11.42578125" style="150"/>
    <col min="11275" max="11275" width="16.7109375" style="150" customWidth="1"/>
    <col min="11276" max="11276" width="28.7109375" style="150" customWidth="1"/>
    <col min="11277" max="11278" width="17.5703125" style="150" customWidth="1"/>
    <col min="11279" max="11279" width="16.28515625" style="150" customWidth="1"/>
    <col min="11280" max="11280" width="15.7109375" style="150" customWidth="1"/>
    <col min="11281" max="11281" width="28" style="150" customWidth="1"/>
    <col min="11282" max="11282" width="19.85546875" style="150" customWidth="1"/>
    <col min="11283" max="11283" width="18" style="150" customWidth="1"/>
    <col min="11284" max="11284" width="20.85546875" style="150" customWidth="1"/>
    <col min="11285" max="11285" width="39.85546875" style="150" customWidth="1"/>
    <col min="11286" max="11520" width="11.42578125" style="150"/>
    <col min="11521" max="11521" width="7.5703125" style="150" customWidth="1"/>
    <col min="11522" max="11530" width="11.42578125" style="150"/>
    <col min="11531" max="11531" width="16.7109375" style="150" customWidth="1"/>
    <col min="11532" max="11532" width="28.7109375" style="150" customWidth="1"/>
    <col min="11533" max="11534" width="17.5703125" style="150" customWidth="1"/>
    <col min="11535" max="11535" width="16.28515625" style="150" customWidth="1"/>
    <col min="11536" max="11536" width="15.7109375" style="150" customWidth="1"/>
    <col min="11537" max="11537" width="28" style="150" customWidth="1"/>
    <col min="11538" max="11538" width="19.85546875" style="150" customWidth="1"/>
    <col min="11539" max="11539" width="18" style="150" customWidth="1"/>
    <col min="11540" max="11540" width="20.85546875" style="150" customWidth="1"/>
    <col min="11541" max="11541" width="39.85546875" style="150" customWidth="1"/>
    <col min="11542" max="11776" width="11.42578125" style="150"/>
    <col min="11777" max="11777" width="7.5703125" style="150" customWidth="1"/>
    <col min="11778" max="11786" width="11.42578125" style="150"/>
    <col min="11787" max="11787" width="16.7109375" style="150" customWidth="1"/>
    <col min="11788" max="11788" width="28.7109375" style="150" customWidth="1"/>
    <col min="11789" max="11790" width="17.5703125" style="150" customWidth="1"/>
    <col min="11791" max="11791" width="16.28515625" style="150" customWidth="1"/>
    <col min="11792" max="11792" width="15.7109375" style="150" customWidth="1"/>
    <col min="11793" max="11793" width="28" style="150" customWidth="1"/>
    <col min="11794" max="11794" width="19.85546875" style="150" customWidth="1"/>
    <col min="11795" max="11795" width="18" style="150" customWidth="1"/>
    <col min="11796" max="11796" width="20.85546875" style="150" customWidth="1"/>
    <col min="11797" max="11797" width="39.85546875" style="150" customWidth="1"/>
    <col min="11798" max="12032" width="11.42578125" style="150"/>
    <col min="12033" max="12033" width="7.5703125" style="150" customWidth="1"/>
    <col min="12034" max="12042" width="11.42578125" style="150"/>
    <col min="12043" max="12043" width="16.7109375" style="150" customWidth="1"/>
    <col min="12044" max="12044" width="28.7109375" style="150" customWidth="1"/>
    <col min="12045" max="12046" width="17.5703125" style="150" customWidth="1"/>
    <col min="12047" max="12047" width="16.28515625" style="150" customWidth="1"/>
    <col min="12048" max="12048" width="15.7109375" style="150" customWidth="1"/>
    <col min="12049" max="12049" width="28" style="150" customWidth="1"/>
    <col min="12050" max="12050" width="19.85546875" style="150" customWidth="1"/>
    <col min="12051" max="12051" width="18" style="150" customWidth="1"/>
    <col min="12052" max="12052" width="20.85546875" style="150" customWidth="1"/>
    <col min="12053" max="12053" width="39.85546875" style="150" customWidth="1"/>
    <col min="12054" max="12288" width="11.42578125" style="150"/>
    <col min="12289" max="12289" width="7.5703125" style="150" customWidth="1"/>
    <col min="12290" max="12298" width="11.42578125" style="150"/>
    <col min="12299" max="12299" width="16.7109375" style="150" customWidth="1"/>
    <col min="12300" max="12300" width="28.7109375" style="150" customWidth="1"/>
    <col min="12301" max="12302" width="17.5703125" style="150" customWidth="1"/>
    <col min="12303" max="12303" width="16.28515625" style="150" customWidth="1"/>
    <col min="12304" max="12304" width="15.7109375" style="150" customWidth="1"/>
    <col min="12305" max="12305" width="28" style="150" customWidth="1"/>
    <col min="12306" max="12306" width="19.85546875" style="150" customWidth="1"/>
    <col min="12307" max="12307" width="18" style="150" customWidth="1"/>
    <col min="12308" max="12308" width="20.85546875" style="150" customWidth="1"/>
    <col min="12309" max="12309" width="39.85546875" style="150" customWidth="1"/>
    <col min="12310" max="12544" width="11.42578125" style="150"/>
    <col min="12545" max="12545" width="7.5703125" style="150" customWidth="1"/>
    <col min="12546" max="12554" width="11.42578125" style="150"/>
    <col min="12555" max="12555" width="16.7109375" style="150" customWidth="1"/>
    <col min="12556" max="12556" width="28.7109375" style="150" customWidth="1"/>
    <col min="12557" max="12558" width="17.5703125" style="150" customWidth="1"/>
    <col min="12559" max="12559" width="16.28515625" style="150" customWidth="1"/>
    <col min="12560" max="12560" width="15.7109375" style="150" customWidth="1"/>
    <col min="12561" max="12561" width="28" style="150" customWidth="1"/>
    <col min="12562" max="12562" width="19.85546875" style="150" customWidth="1"/>
    <col min="12563" max="12563" width="18" style="150" customWidth="1"/>
    <col min="12564" max="12564" width="20.85546875" style="150" customWidth="1"/>
    <col min="12565" max="12565" width="39.85546875" style="150" customWidth="1"/>
    <col min="12566" max="12800" width="11.42578125" style="150"/>
    <col min="12801" max="12801" width="7.5703125" style="150" customWidth="1"/>
    <col min="12802" max="12810" width="11.42578125" style="150"/>
    <col min="12811" max="12811" width="16.7109375" style="150" customWidth="1"/>
    <col min="12812" max="12812" width="28.7109375" style="150" customWidth="1"/>
    <col min="12813" max="12814" width="17.5703125" style="150" customWidth="1"/>
    <col min="12815" max="12815" width="16.28515625" style="150" customWidth="1"/>
    <col min="12816" max="12816" width="15.7109375" style="150" customWidth="1"/>
    <col min="12817" max="12817" width="28" style="150" customWidth="1"/>
    <col min="12818" max="12818" width="19.85546875" style="150" customWidth="1"/>
    <col min="12819" max="12819" width="18" style="150" customWidth="1"/>
    <col min="12820" max="12820" width="20.85546875" style="150" customWidth="1"/>
    <col min="12821" max="12821" width="39.85546875" style="150" customWidth="1"/>
    <col min="12822" max="13056" width="11.42578125" style="150"/>
    <col min="13057" max="13057" width="7.5703125" style="150" customWidth="1"/>
    <col min="13058" max="13066" width="11.42578125" style="150"/>
    <col min="13067" max="13067" width="16.7109375" style="150" customWidth="1"/>
    <col min="13068" max="13068" width="28.7109375" style="150" customWidth="1"/>
    <col min="13069" max="13070" width="17.5703125" style="150" customWidth="1"/>
    <col min="13071" max="13071" width="16.28515625" style="150" customWidth="1"/>
    <col min="13072" max="13072" width="15.7109375" style="150" customWidth="1"/>
    <col min="13073" max="13073" width="28" style="150" customWidth="1"/>
    <col min="13074" max="13074" width="19.85546875" style="150" customWidth="1"/>
    <col min="13075" max="13075" width="18" style="150" customWidth="1"/>
    <col min="13076" max="13076" width="20.85546875" style="150" customWidth="1"/>
    <col min="13077" max="13077" width="39.85546875" style="150" customWidth="1"/>
    <col min="13078" max="13312" width="11.42578125" style="150"/>
    <col min="13313" max="13313" width="7.5703125" style="150" customWidth="1"/>
    <col min="13314" max="13322" width="11.42578125" style="150"/>
    <col min="13323" max="13323" width="16.7109375" style="150" customWidth="1"/>
    <col min="13324" max="13324" width="28.7109375" style="150" customWidth="1"/>
    <col min="13325" max="13326" width="17.5703125" style="150" customWidth="1"/>
    <col min="13327" max="13327" width="16.28515625" style="150" customWidth="1"/>
    <col min="13328" max="13328" width="15.7109375" style="150" customWidth="1"/>
    <col min="13329" max="13329" width="28" style="150" customWidth="1"/>
    <col min="13330" max="13330" width="19.85546875" style="150" customWidth="1"/>
    <col min="13331" max="13331" width="18" style="150" customWidth="1"/>
    <col min="13332" max="13332" width="20.85546875" style="150" customWidth="1"/>
    <col min="13333" max="13333" width="39.85546875" style="150" customWidth="1"/>
    <col min="13334" max="13568" width="11.42578125" style="150"/>
    <col min="13569" max="13569" width="7.5703125" style="150" customWidth="1"/>
    <col min="13570" max="13578" width="11.42578125" style="150"/>
    <col min="13579" max="13579" width="16.7109375" style="150" customWidth="1"/>
    <col min="13580" max="13580" width="28.7109375" style="150" customWidth="1"/>
    <col min="13581" max="13582" width="17.5703125" style="150" customWidth="1"/>
    <col min="13583" max="13583" width="16.28515625" style="150" customWidth="1"/>
    <col min="13584" max="13584" width="15.7109375" style="150" customWidth="1"/>
    <col min="13585" max="13585" width="28" style="150" customWidth="1"/>
    <col min="13586" max="13586" width="19.85546875" style="150" customWidth="1"/>
    <col min="13587" max="13587" width="18" style="150" customWidth="1"/>
    <col min="13588" max="13588" width="20.85546875" style="150" customWidth="1"/>
    <col min="13589" max="13589" width="39.85546875" style="150" customWidth="1"/>
    <col min="13590" max="13824" width="11.42578125" style="150"/>
    <col min="13825" max="13825" width="7.5703125" style="150" customWidth="1"/>
    <col min="13826" max="13834" width="11.42578125" style="150"/>
    <col min="13835" max="13835" width="16.7109375" style="150" customWidth="1"/>
    <col min="13836" max="13836" width="28.7109375" style="150" customWidth="1"/>
    <col min="13837" max="13838" width="17.5703125" style="150" customWidth="1"/>
    <col min="13839" max="13839" width="16.28515625" style="150" customWidth="1"/>
    <col min="13840" max="13840" width="15.7109375" style="150" customWidth="1"/>
    <col min="13841" max="13841" width="28" style="150" customWidth="1"/>
    <col min="13842" max="13842" width="19.85546875" style="150" customWidth="1"/>
    <col min="13843" max="13843" width="18" style="150" customWidth="1"/>
    <col min="13844" max="13844" width="20.85546875" style="150" customWidth="1"/>
    <col min="13845" max="13845" width="39.85546875" style="150" customWidth="1"/>
    <col min="13846" max="14080" width="11.42578125" style="150"/>
    <col min="14081" max="14081" width="7.5703125" style="150" customWidth="1"/>
    <col min="14082" max="14090" width="11.42578125" style="150"/>
    <col min="14091" max="14091" width="16.7109375" style="150" customWidth="1"/>
    <col min="14092" max="14092" width="28.7109375" style="150" customWidth="1"/>
    <col min="14093" max="14094" width="17.5703125" style="150" customWidth="1"/>
    <col min="14095" max="14095" width="16.28515625" style="150" customWidth="1"/>
    <col min="14096" max="14096" width="15.7109375" style="150" customWidth="1"/>
    <col min="14097" max="14097" width="28" style="150" customWidth="1"/>
    <col min="14098" max="14098" width="19.85546875" style="150" customWidth="1"/>
    <col min="14099" max="14099" width="18" style="150" customWidth="1"/>
    <col min="14100" max="14100" width="20.85546875" style="150" customWidth="1"/>
    <col min="14101" max="14101" width="39.85546875" style="150" customWidth="1"/>
    <col min="14102" max="14336" width="11.42578125" style="150"/>
    <col min="14337" max="14337" width="7.5703125" style="150" customWidth="1"/>
    <col min="14338" max="14346" width="11.42578125" style="150"/>
    <col min="14347" max="14347" width="16.7109375" style="150" customWidth="1"/>
    <col min="14348" max="14348" width="28.7109375" style="150" customWidth="1"/>
    <col min="14349" max="14350" width="17.5703125" style="150" customWidth="1"/>
    <col min="14351" max="14351" width="16.28515625" style="150" customWidth="1"/>
    <col min="14352" max="14352" width="15.7109375" style="150" customWidth="1"/>
    <col min="14353" max="14353" width="28" style="150" customWidth="1"/>
    <col min="14354" max="14354" width="19.85546875" style="150" customWidth="1"/>
    <col min="14355" max="14355" width="18" style="150" customWidth="1"/>
    <col min="14356" max="14356" width="20.85546875" style="150" customWidth="1"/>
    <col min="14357" max="14357" width="39.85546875" style="150" customWidth="1"/>
    <col min="14358" max="14592" width="11.42578125" style="150"/>
    <col min="14593" max="14593" width="7.5703125" style="150" customWidth="1"/>
    <col min="14594" max="14602" width="11.42578125" style="150"/>
    <col min="14603" max="14603" width="16.7109375" style="150" customWidth="1"/>
    <col min="14604" max="14604" width="28.7109375" style="150" customWidth="1"/>
    <col min="14605" max="14606" width="17.5703125" style="150" customWidth="1"/>
    <col min="14607" max="14607" width="16.28515625" style="150" customWidth="1"/>
    <col min="14608" max="14608" width="15.7109375" style="150" customWidth="1"/>
    <col min="14609" max="14609" width="28" style="150" customWidth="1"/>
    <col min="14610" max="14610" width="19.85546875" style="150" customWidth="1"/>
    <col min="14611" max="14611" width="18" style="150" customWidth="1"/>
    <col min="14612" max="14612" width="20.85546875" style="150" customWidth="1"/>
    <col min="14613" max="14613" width="39.85546875" style="150" customWidth="1"/>
    <col min="14614" max="14848" width="11.42578125" style="150"/>
    <col min="14849" max="14849" width="7.5703125" style="150" customWidth="1"/>
    <col min="14850" max="14858" width="11.42578125" style="150"/>
    <col min="14859" max="14859" width="16.7109375" style="150" customWidth="1"/>
    <col min="14860" max="14860" width="28.7109375" style="150" customWidth="1"/>
    <col min="14861" max="14862" width="17.5703125" style="150" customWidth="1"/>
    <col min="14863" max="14863" width="16.28515625" style="150" customWidth="1"/>
    <col min="14864" max="14864" width="15.7109375" style="150" customWidth="1"/>
    <col min="14865" max="14865" width="28" style="150" customWidth="1"/>
    <col min="14866" max="14866" width="19.85546875" style="150" customWidth="1"/>
    <col min="14867" max="14867" width="18" style="150" customWidth="1"/>
    <col min="14868" max="14868" width="20.85546875" style="150" customWidth="1"/>
    <col min="14869" max="14869" width="39.85546875" style="150" customWidth="1"/>
    <col min="14870" max="15104" width="11.42578125" style="150"/>
    <col min="15105" max="15105" width="7.5703125" style="150" customWidth="1"/>
    <col min="15106" max="15114" width="11.42578125" style="150"/>
    <col min="15115" max="15115" width="16.7109375" style="150" customWidth="1"/>
    <col min="15116" max="15116" width="28.7109375" style="150" customWidth="1"/>
    <col min="15117" max="15118" width="17.5703125" style="150" customWidth="1"/>
    <col min="15119" max="15119" width="16.28515625" style="150" customWidth="1"/>
    <col min="15120" max="15120" width="15.7109375" style="150" customWidth="1"/>
    <col min="15121" max="15121" width="28" style="150" customWidth="1"/>
    <col min="15122" max="15122" width="19.85546875" style="150" customWidth="1"/>
    <col min="15123" max="15123" width="18" style="150" customWidth="1"/>
    <col min="15124" max="15124" width="20.85546875" style="150" customWidth="1"/>
    <col min="15125" max="15125" width="39.85546875" style="150" customWidth="1"/>
    <col min="15126" max="15360" width="11.42578125" style="150"/>
    <col min="15361" max="15361" width="7.5703125" style="150" customWidth="1"/>
    <col min="15362" max="15370" width="11.42578125" style="150"/>
    <col min="15371" max="15371" width="16.7109375" style="150" customWidth="1"/>
    <col min="15372" max="15372" width="28.7109375" style="150" customWidth="1"/>
    <col min="15373" max="15374" width="17.5703125" style="150" customWidth="1"/>
    <col min="15375" max="15375" width="16.28515625" style="150" customWidth="1"/>
    <col min="15376" max="15376" width="15.7109375" style="150" customWidth="1"/>
    <col min="15377" max="15377" width="28" style="150" customWidth="1"/>
    <col min="15378" max="15378" width="19.85546875" style="150" customWidth="1"/>
    <col min="15379" max="15379" width="18" style="150" customWidth="1"/>
    <col min="15380" max="15380" width="20.85546875" style="150" customWidth="1"/>
    <col min="15381" max="15381" width="39.85546875" style="150" customWidth="1"/>
    <col min="15382" max="15616" width="11.42578125" style="150"/>
    <col min="15617" max="15617" width="7.5703125" style="150" customWidth="1"/>
    <col min="15618" max="15626" width="11.42578125" style="150"/>
    <col min="15627" max="15627" width="16.7109375" style="150" customWidth="1"/>
    <col min="15628" max="15628" width="28.7109375" style="150" customWidth="1"/>
    <col min="15629" max="15630" width="17.5703125" style="150" customWidth="1"/>
    <col min="15631" max="15631" width="16.28515625" style="150" customWidth="1"/>
    <col min="15632" max="15632" width="15.7109375" style="150" customWidth="1"/>
    <col min="15633" max="15633" width="28" style="150" customWidth="1"/>
    <col min="15634" max="15634" width="19.85546875" style="150" customWidth="1"/>
    <col min="15635" max="15635" width="18" style="150" customWidth="1"/>
    <col min="15636" max="15636" width="20.85546875" style="150" customWidth="1"/>
    <col min="15637" max="15637" width="39.85546875" style="150" customWidth="1"/>
    <col min="15638" max="15872" width="11.42578125" style="150"/>
    <col min="15873" max="15873" width="7.5703125" style="150" customWidth="1"/>
    <col min="15874" max="15882" width="11.42578125" style="150"/>
    <col min="15883" max="15883" width="16.7109375" style="150" customWidth="1"/>
    <col min="15884" max="15884" width="28.7109375" style="150" customWidth="1"/>
    <col min="15885" max="15886" width="17.5703125" style="150" customWidth="1"/>
    <col min="15887" max="15887" width="16.28515625" style="150" customWidth="1"/>
    <col min="15888" max="15888" width="15.7109375" style="150" customWidth="1"/>
    <col min="15889" max="15889" width="28" style="150" customWidth="1"/>
    <col min="15890" max="15890" width="19.85546875" style="150" customWidth="1"/>
    <col min="15891" max="15891" width="18" style="150" customWidth="1"/>
    <col min="15892" max="15892" width="20.85546875" style="150" customWidth="1"/>
    <col min="15893" max="15893" width="39.85546875" style="150" customWidth="1"/>
    <col min="15894" max="16128" width="11.42578125" style="150"/>
    <col min="16129" max="16129" width="7.5703125" style="150" customWidth="1"/>
    <col min="16130" max="16138" width="11.42578125" style="150"/>
    <col min="16139" max="16139" width="16.7109375" style="150" customWidth="1"/>
    <col min="16140" max="16140" width="28.7109375" style="150" customWidth="1"/>
    <col min="16141" max="16142" width="17.5703125" style="150" customWidth="1"/>
    <col min="16143" max="16143" width="16.28515625" style="150" customWidth="1"/>
    <col min="16144" max="16144" width="15.7109375" style="150" customWidth="1"/>
    <col min="16145" max="16145" width="28" style="150" customWidth="1"/>
    <col min="16146" max="16146" width="19.85546875" style="150" customWidth="1"/>
    <col min="16147" max="16147" width="18" style="150" customWidth="1"/>
    <col min="16148" max="16148" width="20.85546875" style="150" customWidth="1"/>
    <col min="16149" max="16149" width="39.85546875" style="150" customWidth="1"/>
    <col min="16150" max="16384" width="11.42578125" style="150"/>
  </cols>
  <sheetData>
    <row r="1" spans="1:21" x14ac:dyDescent="0.25">
      <c r="A1" s="174"/>
      <c r="C1" s="151"/>
      <c r="D1" s="151"/>
      <c r="M1" s="152" t="s">
        <v>99</v>
      </c>
      <c r="N1" s="153"/>
      <c r="O1" s="153" t="s">
        <v>100</v>
      </c>
    </row>
    <row r="2" spans="1:21" ht="23.25" x14ac:dyDescent="0.35">
      <c r="A2" s="154"/>
      <c r="B2" s="154"/>
      <c r="C2" s="201"/>
      <c r="D2" s="214" t="s">
        <v>144</v>
      </c>
      <c r="E2" s="202"/>
      <c r="F2" s="154"/>
      <c r="G2" s="200" t="s">
        <v>119</v>
      </c>
      <c r="H2" s="179"/>
      <c r="I2" s="180">
        <v>2023</v>
      </c>
      <c r="M2" s="150"/>
      <c r="N2" s="156" t="s">
        <v>101</v>
      </c>
      <c r="O2" s="157"/>
    </row>
    <row r="3" spans="1:21" x14ac:dyDescent="0.25">
      <c r="A3" s="154"/>
      <c r="B3" s="154"/>
      <c r="C3" s="155"/>
      <c r="E3" s="154"/>
      <c r="F3" s="154"/>
      <c r="G3" s="154"/>
      <c r="H3" s="154"/>
      <c r="M3" s="150"/>
      <c r="N3" s="156" t="s">
        <v>102</v>
      </c>
      <c r="O3" s="157"/>
    </row>
    <row r="4" spans="1:21" x14ac:dyDescent="0.25">
      <c r="A4" s="154"/>
      <c r="B4" s="154"/>
      <c r="C4" s="155"/>
      <c r="D4" s="155"/>
      <c r="E4" s="154"/>
      <c r="F4" s="211"/>
      <c r="M4" s="150"/>
      <c r="N4" s="158" t="s">
        <v>103</v>
      </c>
      <c r="O4" s="156">
        <f>+O2+O3</f>
        <v>0</v>
      </c>
    </row>
    <row r="5" spans="1:21" x14ac:dyDescent="0.25">
      <c r="A5" s="154"/>
      <c r="B5" s="154"/>
      <c r="C5" s="155"/>
      <c r="D5" s="155"/>
      <c r="E5" s="154"/>
      <c r="F5" s="154"/>
      <c r="M5" s="150"/>
      <c r="N5" s="156" t="s">
        <v>104</v>
      </c>
      <c r="O5" s="156">
        <f>+F51</f>
        <v>0</v>
      </c>
    </row>
    <row r="6" spans="1:21" x14ac:dyDescent="0.25">
      <c r="A6" s="154"/>
      <c r="B6" s="154"/>
      <c r="C6" s="155"/>
      <c r="D6" s="154"/>
      <c r="E6" s="154"/>
      <c r="M6" s="150"/>
      <c r="N6" s="156" t="s">
        <v>105</v>
      </c>
      <c r="O6" s="156">
        <f>+O4-O5</f>
        <v>0</v>
      </c>
      <c r="P6" s="217"/>
    </row>
    <row r="7" spans="1:21" x14ac:dyDescent="0.25">
      <c r="A7" s="154"/>
      <c r="B7" s="154"/>
      <c r="C7" s="155"/>
      <c r="D7" s="154"/>
      <c r="E7" s="154"/>
      <c r="M7" s="150"/>
      <c r="N7" s="150"/>
    </row>
    <row r="8" spans="1:21" s="159" customFormat="1" ht="27" thickBot="1" x14ac:dyDescent="0.45">
      <c r="A8" s="223" t="s">
        <v>120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</row>
    <row r="9" spans="1:21" ht="15.75" customHeight="1" x14ac:dyDescent="0.35">
      <c r="B9" s="224" t="s">
        <v>121</v>
      </c>
      <c r="C9" s="225"/>
      <c r="D9" s="225"/>
      <c r="E9" s="225"/>
      <c r="F9" s="226"/>
      <c r="G9" s="182"/>
      <c r="H9" s="229" t="s">
        <v>122</v>
      </c>
      <c r="I9" s="230"/>
      <c r="J9" s="231"/>
      <c r="K9" s="227" t="s">
        <v>118</v>
      </c>
      <c r="L9" s="228"/>
      <c r="M9" s="228"/>
      <c r="N9" s="228"/>
      <c r="O9" s="228"/>
      <c r="P9" s="228"/>
      <c r="Q9" s="228"/>
    </row>
    <row r="10" spans="1:21" s="208" customFormat="1" ht="60" customHeight="1" x14ac:dyDescent="0.2">
      <c r="A10" s="203" t="s">
        <v>106</v>
      </c>
      <c r="B10" s="204" t="s">
        <v>107</v>
      </c>
      <c r="C10" s="194" t="s">
        <v>108</v>
      </c>
      <c r="D10" s="194" t="s">
        <v>109</v>
      </c>
      <c r="E10" s="194" t="s">
        <v>110</v>
      </c>
      <c r="F10" s="205" t="s">
        <v>117</v>
      </c>
      <c r="G10" s="206" t="s">
        <v>142</v>
      </c>
      <c r="H10" s="209" t="str">
        <f>CONCATENATE("Drets reconeguts ",I2-1," i anteriors")</f>
        <v>Drets reconeguts 2022 i anteriors</v>
      </c>
      <c r="I10" s="210" t="str">
        <f>CONCATENATE("Drets a reconeixer ",I2+1," i següents")</f>
        <v>Drets a reconeixer 2024 i següents</v>
      </c>
      <c r="J10" s="205" t="s">
        <v>143</v>
      </c>
      <c r="K10" s="207" t="s">
        <v>112</v>
      </c>
      <c r="L10" s="194" t="s">
        <v>113</v>
      </c>
      <c r="M10" s="194" t="s">
        <v>114</v>
      </c>
      <c r="N10" s="210" t="str">
        <f>CONCATENATE("Obligacions reconegudes ",I2-1," i anteriors")</f>
        <v>Obligacions reconegudes 2022 i anteriors</v>
      </c>
      <c r="O10" s="210" t="str">
        <f>CONCATENATE("Obligacions reconegudes el ",I2)</f>
        <v>Obligacions reconegudes el 2023</v>
      </c>
      <c r="P10" s="210" t="str">
        <f>CONCATENATE("Obligacions reconegudes ",I2+1," i següents")</f>
        <v>Obligacions reconegudes 2024 i següents</v>
      </c>
      <c r="Q10" s="195" t="s">
        <v>123</v>
      </c>
    </row>
    <row r="11" spans="1:21" x14ac:dyDescent="0.25">
      <c r="A11" s="181"/>
      <c r="B11" s="183"/>
      <c r="C11" s="161"/>
      <c r="D11" s="161"/>
      <c r="E11" s="161"/>
      <c r="F11" s="216"/>
      <c r="G11" s="219"/>
      <c r="H11" s="221"/>
      <c r="I11" s="187"/>
      <c r="J11" s="188"/>
      <c r="K11" s="185"/>
      <c r="L11" s="176"/>
      <c r="M11" s="189"/>
      <c r="N11" s="189"/>
      <c r="O11" s="190"/>
      <c r="P11" s="191"/>
      <c r="Q11" s="222"/>
    </row>
    <row r="12" spans="1:21" x14ac:dyDescent="0.25">
      <c r="A12" s="181"/>
      <c r="B12" s="183"/>
      <c r="C12" s="161"/>
      <c r="D12" s="161"/>
      <c r="E12" s="161"/>
      <c r="F12" s="184"/>
      <c r="G12" s="219"/>
      <c r="H12" s="221"/>
      <c r="I12" s="187"/>
      <c r="J12" s="188"/>
      <c r="K12" s="185"/>
      <c r="L12" s="176"/>
      <c r="M12" s="189"/>
      <c r="N12" s="189"/>
      <c r="O12" s="190"/>
      <c r="P12" s="191"/>
      <c r="Q12" s="177"/>
      <c r="R12" s="163"/>
      <c r="S12" s="163"/>
      <c r="T12" s="163"/>
      <c r="U12" s="154"/>
    </row>
    <row r="13" spans="1:21" x14ac:dyDescent="0.25">
      <c r="A13" s="181"/>
      <c r="B13" s="183"/>
      <c r="C13" s="161"/>
      <c r="D13" s="161"/>
      <c r="E13" s="161"/>
      <c r="F13" s="184"/>
      <c r="G13" s="219"/>
      <c r="H13" s="186"/>
      <c r="I13" s="187"/>
      <c r="J13" s="188"/>
      <c r="K13" s="185"/>
      <c r="L13" s="176"/>
      <c r="M13" s="189"/>
      <c r="N13" s="189"/>
      <c r="O13" s="190"/>
      <c r="P13" s="191"/>
      <c r="Q13" s="177"/>
      <c r="R13" s="163"/>
      <c r="S13" s="163"/>
      <c r="T13" s="163"/>
      <c r="U13" s="154"/>
    </row>
    <row r="14" spans="1:21" x14ac:dyDescent="0.25">
      <c r="A14" s="181"/>
      <c r="B14" s="183"/>
      <c r="C14" s="161"/>
      <c r="D14" s="161"/>
      <c r="E14" s="161"/>
      <c r="F14" s="184"/>
      <c r="G14" s="219"/>
      <c r="H14" s="221"/>
      <c r="I14" s="187"/>
      <c r="J14" s="188"/>
      <c r="K14" s="185"/>
      <c r="L14" s="176"/>
      <c r="M14" s="189"/>
      <c r="N14" s="189"/>
      <c r="O14" s="190"/>
      <c r="P14" s="191"/>
      <c r="Q14" s="177"/>
      <c r="R14" s="163"/>
      <c r="S14" s="163"/>
      <c r="T14" s="163"/>
      <c r="U14" s="154"/>
    </row>
    <row r="15" spans="1:21" x14ac:dyDescent="0.25">
      <c r="A15" s="181"/>
      <c r="B15" s="183"/>
      <c r="C15" s="161"/>
      <c r="D15" s="161"/>
      <c r="E15" s="161"/>
      <c r="F15" s="184"/>
      <c r="G15" s="219"/>
      <c r="H15" s="221"/>
      <c r="I15" s="187"/>
      <c r="J15" s="188"/>
      <c r="K15" s="185"/>
      <c r="L15" s="176"/>
      <c r="M15" s="189"/>
      <c r="N15" s="189"/>
      <c r="O15" s="190"/>
      <c r="P15" s="191"/>
      <c r="Q15" s="177"/>
      <c r="R15" s="163"/>
      <c r="S15" s="163"/>
      <c r="T15" s="163"/>
      <c r="U15" s="154"/>
    </row>
    <row r="16" spans="1:21" x14ac:dyDescent="0.25">
      <c r="A16" s="181"/>
      <c r="B16" s="183"/>
      <c r="C16" s="161"/>
      <c r="D16" s="161"/>
      <c r="E16" s="161"/>
      <c r="F16" s="184"/>
      <c r="G16" s="219"/>
      <c r="H16" s="221"/>
      <c r="I16" s="187"/>
      <c r="J16" s="188"/>
      <c r="K16" s="185"/>
      <c r="L16" s="176"/>
      <c r="M16" s="189"/>
      <c r="N16" s="189"/>
      <c r="O16" s="190"/>
      <c r="P16" s="191"/>
      <c r="Q16" s="177"/>
      <c r="R16" s="163"/>
      <c r="S16" s="163"/>
      <c r="T16" s="163"/>
      <c r="U16" s="154"/>
    </row>
    <row r="17" spans="1:21" x14ac:dyDescent="0.25">
      <c r="A17" s="181"/>
      <c r="B17" s="183"/>
      <c r="C17" s="161"/>
      <c r="D17" s="161"/>
      <c r="E17" s="161"/>
      <c r="F17" s="184"/>
      <c r="G17" s="219"/>
      <c r="H17" s="186"/>
      <c r="I17" s="187"/>
      <c r="J17" s="188"/>
      <c r="K17" s="185"/>
      <c r="L17" s="176"/>
      <c r="M17" s="189"/>
      <c r="N17" s="189"/>
      <c r="O17" s="190"/>
      <c r="P17" s="191"/>
      <c r="Q17" s="177"/>
      <c r="R17" s="163"/>
      <c r="S17" s="163"/>
      <c r="T17" s="163"/>
      <c r="U17" s="154"/>
    </row>
    <row r="18" spans="1:21" x14ac:dyDescent="0.25">
      <c r="A18" s="181"/>
      <c r="B18" s="183"/>
      <c r="C18" s="161"/>
      <c r="D18" s="161"/>
      <c r="E18" s="161"/>
      <c r="F18" s="184"/>
      <c r="G18" s="219"/>
      <c r="H18" s="186"/>
      <c r="I18" s="187"/>
      <c r="J18" s="188"/>
      <c r="K18" s="185"/>
      <c r="L18" s="176"/>
      <c r="M18" s="189"/>
      <c r="N18" s="189"/>
      <c r="O18" s="190"/>
      <c r="P18" s="191"/>
      <c r="Q18" s="177"/>
      <c r="R18" s="163"/>
      <c r="S18" s="163"/>
      <c r="T18" s="163"/>
      <c r="U18" s="154"/>
    </row>
    <row r="19" spans="1:21" x14ac:dyDescent="0.25">
      <c r="A19" s="181"/>
      <c r="B19" s="183"/>
      <c r="C19" s="161"/>
      <c r="D19" s="161"/>
      <c r="E19" s="161"/>
      <c r="F19" s="184"/>
      <c r="G19" s="219"/>
      <c r="H19" s="186"/>
      <c r="I19" s="187"/>
      <c r="J19" s="188"/>
      <c r="K19" s="185"/>
      <c r="L19" s="176"/>
      <c r="M19" s="189"/>
      <c r="N19" s="189"/>
      <c r="O19" s="190"/>
      <c r="P19" s="191"/>
      <c r="Q19" s="177"/>
      <c r="R19" s="163"/>
      <c r="S19" s="163"/>
      <c r="T19" s="163"/>
      <c r="U19" s="154"/>
    </row>
    <row r="20" spans="1:21" x14ac:dyDescent="0.25">
      <c r="A20" s="181"/>
      <c r="B20" s="183"/>
      <c r="C20" s="161"/>
      <c r="D20" s="161"/>
      <c r="E20" s="161"/>
      <c r="F20" s="184"/>
      <c r="G20" s="219"/>
      <c r="H20" s="186"/>
      <c r="I20" s="187"/>
      <c r="J20" s="188"/>
      <c r="K20" s="185"/>
      <c r="L20" s="176"/>
      <c r="M20" s="189"/>
      <c r="N20" s="189"/>
      <c r="O20" s="190"/>
      <c r="P20" s="191"/>
      <c r="Q20" s="177"/>
      <c r="R20" s="163"/>
      <c r="S20" s="163"/>
      <c r="T20" s="163"/>
      <c r="U20" s="154"/>
    </row>
    <row r="21" spans="1:21" x14ac:dyDescent="0.25">
      <c r="A21" s="181"/>
      <c r="B21" s="183"/>
      <c r="C21" s="161"/>
      <c r="D21" s="161"/>
      <c r="E21" s="161"/>
      <c r="F21" s="184"/>
      <c r="G21" s="219"/>
      <c r="H21" s="186"/>
      <c r="I21" s="187"/>
      <c r="J21" s="188"/>
      <c r="K21" s="185"/>
      <c r="L21" s="176"/>
      <c r="M21" s="189"/>
      <c r="N21" s="189"/>
      <c r="O21" s="190"/>
      <c r="P21" s="191"/>
      <c r="Q21" s="177"/>
      <c r="R21" s="163"/>
      <c r="S21" s="163"/>
      <c r="T21" s="163"/>
      <c r="U21" s="154"/>
    </row>
    <row r="22" spans="1:21" x14ac:dyDescent="0.25">
      <c r="A22" s="181"/>
      <c r="B22" s="183"/>
      <c r="C22" s="161"/>
      <c r="D22" s="161"/>
      <c r="E22" s="161"/>
      <c r="F22" s="184"/>
      <c r="G22" s="219"/>
      <c r="H22" s="186"/>
      <c r="I22" s="187"/>
      <c r="J22" s="188"/>
      <c r="K22" s="185"/>
      <c r="L22" s="176"/>
      <c r="M22" s="189"/>
      <c r="N22" s="189"/>
      <c r="O22" s="190"/>
      <c r="P22" s="191"/>
      <c r="Q22" s="177"/>
      <c r="R22" s="163"/>
      <c r="S22" s="163"/>
      <c r="T22" s="163"/>
      <c r="U22" s="154"/>
    </row>
    <row r="23" spans="1:21" x14ac:dyDescent="0.25">
      <c r="A23" s="181"/>
      <c r="B23" s="183"/>
      <c r="C23" s="161"/>
      <c r="D23" s="161"/>
      <c r="E23" s="161"/>
      <c r="F23" s="184"/>
      <c r="G23" s="219"/>
      <c r="H23" s="186"/>
      <c r="I23" s="187"/>
      <c r="J23" s="188"/>
      <c r="K23" s="185"/>
      <c r="L23" s="176"/>
      <c r="M23" s="189"/>
      <c r="N23" s="189"/>
      <c r="O23" s="190"/>
      <c r="P23" s="191"/>
      <c r="Q23" s="177"/>
      <c r="R23" s="163"/>
      <c r="S23" s="163"/>
      <c r="T23" s="163"/>
      <c r="U23" s="154"/>
    </row>
    <row r="24" spans="1:21" x14ac:dyDescent="0.25">
      <c r="A24" s="181"/>
      <c r="B24" s="183"/>
      <c r="C24" s="161"/>
      <c r="D24" s="161"/>
      <c r="E24" s="161"/>
      <c r="F24" s="184"/>
      <c r="G24" s="219"/>
      <c r="H24" s="186"/>
      <c r="I24" s="187"/>
      <c r="J24" s="188"/>
      <c r="K24" s="185"/>
      <c r="L24" s="176"/>
      <c r="M24" s="189"/>
      <c r="N24" s="189"/>
      <c r="O24" s="190"/>
      <c r="P24" s="191"/>
      <c r="Q24" s="177"/>
      <c r="R24" s="163"/>
      <c r="S24" s="163"/>
      <c r="T24" s="163"/>
      <c r="U24" s="154"/>
    </row>
    <row r="25" spans="1:21" x14ac:dyDescent="0.25">
      <c r="A25" s="181"/>
      <c r="B25" s="183"/>
      <c r="C25" s="161"/>
      <c r="D25" s="161"/>
      <c r="E25" s="161"/>
      <c r="F25" s="184"/>
      <c r="G25" s="219"/>
      <c r="H25" s="186"/>
      <c r="I25" s="187"/>
      <c r="J25" s="188"/>
      <c r="K25" s="185"/>
      <c r="L25" s="176"/>
      <c r="M25" s="189"/>
      <c r="N25" s="189"/>
      <c r="O25" s="190"/>
      <c r="P25" s="191"/>
      <c r="Q25" s="177"/>
      <c r="R25" s="163"/>
      <c r="S25" s="163"/>
      <c r="T25" s="163"/>
      <c r="U25" s="154"/>
    </row>
    <row r="26" spans="1:21" x14ac:dyDescent="0.25">
      <c r="A26" s="181"/>
      <c r="B26" s="183"/>
      <c r="C26" s="161"/>
      <c r="D26" s="161"/>
      <c r="E26" s="161"/>
      <c r="F26" s="184"/>
      <c r="G26" s="219"/>
      <c r="H26" s="186"/>
      <c r="I26" s="187"/>
      <c r="J26" s="188"/>
      <c r="K26" s="185"/>
      <c r="L26" s="176"/>
      <c r="M26" s="189"/>
      <c r="N26" s="189"/>
      <c r="O26" s="190"/>
      <c r="P26" s="191"/>
      <c r="Q26" s="177"/>
      <c r="R26" s="163"/>
      <c r="S26" s="163"/>
      <c r="T26" s="163"/>
      <c r="U26" s="154"/>
    </row>
    <row r="27" spans="1:21" x14ac:dyDescent="0.25">
      <c r="A27" s="181"/>
      <c r="B27" s="183"/>
      <c r="C27" s="161"/>
      <c r="D27" s="161"/>
      <c r="E27" s="161"/>
      <c r="F27" s="184"/>
      <c r="G27" s="219"/>
      <c r="H27" s="186"/>
      <c r="I27" s="187"/>
      <c r="J27" s="188"/>
      <c r="K27" s="185"/>
      <c r="L27" s="176"/>
      <c r="M27" s="189"/>
      <c r="N27" s="189"/>
      <c r="O27" s="190"/>
      <c r="P27" s="191"/>
      <c r="Q27" s="177"/>
      <c r="R27" s="163"/>
      <c r="S27" s="163"/>
      <c r="T27" s="163"/>
      <c r="U27" s="154"/>
    </row>
    <row r="28" spans="1:21" x14ac:dyDescent="0.25">
      <c r="A28" s="181"/>
      <c r="B28" s="183"/>
      <c r="C28" s="161"/>
      <c r="D28" s="161"/>
      <c r="E28" s="161"/>
      <c r="F28" s="184"/>
      <c r="G28" s="219"/>
      <c r="H28" s="186"/>
      <c r="I28" s="187"/>
      <c r="J28" s="188"/>
      <c r="K28" s="185"/>
      <c r="L28" s="176"/>
      <c r="M28" s="189"/>
      <c r="N28" s="189"/>
      <c r="O28" s="190"/>
      <c r="P28" s="191"/>
      <c r="Q28" s="177"/>
      <c r="R28" s="163"/>
      <c r="S28" s="163"/>
      <c r="T28" s="163"/>
      <c r="U28" s="154"/>
    </row>
    <row r="29" spans="1:21" x14ac:dyDescent="0.25">
      <c r="A29" s="181"/>
      <c r="B29" s="183"/>
      <c r="C29" s="161"/>
      <c r="D29" s="161"/>
      <c r="E29" s="161"/>
      <c r="F29" s="184"/>
      <c r="G29" s="219"/>
      <c r="H29" s="186"/>
      <c r="I29" s="187"/>
      <c r="J29" s="188"/>
      <c r="K29" s="185"/>
      <c r="L29" s="176"/>
      <c r="M29" s="189"/>
      <c r="N29" s="189"/>
      <c r="O29" s="190"/>
      <c r="P29" s="191"/>
      <c r="Q29" s="177"/>
      <c r="R29" s="163"/>
      <c r="S29" s="163"/>
      <c r="T29" s="163"/>
      <c r="U29" s="154"/>
    </row>
    <row r="30" spans="1:21" x14ac:dyDescent="0.25">
      <c r="A30" s="181"/>
      <c r="B30" s="183"/>
      <c r="C30" s="161"/>
      <c r="D30" s="161"/>
      <c r="E30" s="161"/>
      <c r="F30" s="184"/>
      <c r="G30" s="219"/>
      <c r="H30" s="186"/>
      <c r="I30" s="187"/>
      <c r="J30" s="188"/>
      <c r="K30" s="185"/>
      <c r="L30" s="176"/>
      <c r="M30" s="189"/>
      <c r="N30" s="189"/>
      <c r="O30" s="190"/>
      <c r="P30" s="191"/>
      <c r="Q30" s="177"/>
      <c r="R30" s="163"/>
      <c r="S30" s="163"/>
      <c r="T30" s="163"/>
      <c r="U30" s="154"/>
    </row>
    <row r="31" spans="1:21" x14ac:dyDescent="0.25">
      <c r="A31" s="181"/>
      <c r="B31" s="183"/>
      <c r="C31" s="161"/>
      <c r="D31" s="161"/>
      <c r="E31" s="161"/>
      <c r="F31" s="184"/>
      <c r="G31" s="219"/>
      <c r="H31" s="186"/>
      <c r="I31" s="187"/>
      <c r="J31" s="188"/>
      <c r="K31" s="185"/>
      <c r="L31" s="176"/>
      <c r="M31" s="189"/>
      <c r="N31" s="189"/>
      <c r="O31" s="190"/>
      <c r="P31" s="191"/>
      <c r="Q31" s="177"/>
      <c r="R31" s="163"/>
      <c r="S31" s="163"/>
      <c r="T31" s="163"/>
      <c r="U31" s="154"/>
    </row>
    <row r="32" spans="1:21" x14ac:dyDescent="0.25">
      <c r="A32" s="181"/>
      <c r="B32" s="183"/>
      <c r="C32" s="161"/>
      <c r="D32" s="161"/>
      <c r="E32" s="161"/>
      <c r="F32" s="184"/>
      <c r="G32" s="219"/>
      <c r="H32" s="186"/>
      <c r="I32" s="187"/>
      <c r="J32" s="188"/>
      <c r="K32" s="185"/>
      <c r="L32" s="176"/>
      <c r="M32" s="189"/>
      <c r="N32" s="189"/>
      <c r="O32" s="190"/>
      <c r="P32" s="191"/>
      <c r="Q32" s="177"/>
      <c r="R32" s="163"/>
      <c r="S32" s="163"/>
      <c r="T32" s="163"/>
      <c r="U32" s="154"/>
    </row>
    <row r="33" spans="1:21" x14ac:dyDescent="0.25">
      <c r="A33" s="181"/>
      <c r="B33" s="183"/>
      <c r="C33" s="161"/>
      <c r="D33" s="161"/>
      <c r="E33" s="161"/>
      <c r="F33" s="184"/>
      <c r="G33" s="219"/>
      <c r="H33" s="186"/>
      <c r="I33" s="187"/>
      <c r="J33" s="188"/>
      <c r="K33" s="185"/>
      <c r="L33" s="176"/>
      <c r="M33" s="189"/>
      <c r="N33" s="189"/>
      <c r="O33" s="190"/>
      <c r="P33" s="191"/>
      <c r="Q33" s="177"/>
      <c r="R33" s="163"/>
      <c r="S33" s="163"/>
      <c r="T33" s="163"/>
      <c r="U33" s="154"/>
    </row>
    <row r="34" spans="1:21" x14ac:dyDescent="0.25">
      <c r="A34" s="181"/>
      <c r="B34" s="183"/>
      <c r="C34" s="161"/>
      <c r="D34" s="161"/>
      <c r="E34" s="161"/>
      <c r="F34" s="184"/>
      <c r="G34" s="219"/>
      <c r="H34" s="186"/>
      <c r="I34" s="187"/>
      <c r="J34" s="188"/>
      <c r="K34" s="185"/>
      <c r="L34" s="176"/>
      <c r="M34" s="189"/>
      <c r="N34" s="189"/>
      <c r="O34" s="190"/>
      <c r="P34" s="191"/>
      <c r="Q34" s="177"/>
      <c r="R34" s="163"/>
      <c r="S34" s="163"/>
      <c r="T34" s="163"/>
      <c r="U34" s="154"/>
    </row>
    <row r="35" spans="1:21" x14ac:dyDescent="0.25">
      <c r="A35" s="181"/>
      <c r="B35" s="183"/>
      <c r="C35" s="161"/>
      <c r="D35" s="161"/>
      <c r="E35" s="161"/>
      <c r="F35" s="184"/>
      <c r="G35" s="219"/>
      <c r="H35" s="186"/>
      <c r="I35" s="187"/>
      <c r="J35" s="188"/>
      <c r="K35" s="185"/>
      <c r="L35" s="176"/>
      <c r="M35" s="189"/>
      <c r="N35" s="189"/>
      <c r="O35" s="190"/>
      <c r="P35" s="191"/>
      <c r="Q35" s="177"/>
      <c r="R35" s="163"/>
      <c r="S35" s="163"/>
      <c r="T35" s="163"/>
      <c r="U35" s="154"/>
    </row>
    <row r="36" spans="1:21" x14ac:dyDescent="0.25">
      <c r="A36" s="181"/>
      <c r="B36" s="183"/>
      <c r="C36" s="161"/>
      <c r="D36" s="161"/>
      <c r="E36" s="161"/>
      <c r="F36" s="184"/>
      <c r="G36" s="219"/>
      <c r="H36" s="186"/>
      <c r="I36" s="187"/>
      <c r="J36" s="188"/>
      <c r="K36" s="185"/>
      <c r="L36" s="176"/>
      <c r="M36" s="189"/>
      <c r="N36" s="189"/>
      <c r="O36" s="190"/>
      <c r="P36" s="191"/>
      <c r="Q36" s="177"/>
      <c r="R36" s="163"/>
      <c r="S36" s="163"/>
      <c r="T36" s="163"/>
      <c r="U36" s="154"/>
    </row>
    <row r="37" spans="1:21" x14ac:dyDescent="0.25">
      <c r="A37" s="181"/>
      <c r="B37" s="183"/>
      <c r="C37" s="161"/>
      <c r="D37" s="161"/>
      <c r="E37" s="161"/>
      <c r="F37" s="184"/>
      <c r="G37" s="219"/>
      <c r="H37" s="186"/>
      <c r="I37" s="187"/>
      <c r="J37" s="188"/>
      <c r="K37" s="185"/>
      <c r="L37" s="176"/>
      <c r="M37" s="189"/>
      <c r="N37" s="189"/>
      <c r="O37" s="190"/>
      <c r="P37" s="191"/>
      <c r="Q37" s="177"/>
      <c r="R37" s="163"/>
      <c r="S37" s="163"/>
      <c r="T37" s="163"/>
      <c r="U37" s="154"/>
    </row>
    <row r="38" spans="1:21" x14ac:dyDescent="0.25">
      <c r="A38" s="181"/>
      <c r="B38" s="183"/>
      <c r="C38" s="161"/>
      <c r="D38" s="161"/>
      <c r="E38" s="161"/>
      <c r="F38" s="184"/>
      <c r="G38" s="220"/>
      <c r="H38" s="186"/>
      <c r="I38" s="187"/>
      <c r="J38" s="188"/>
      <c r="K38" s="185"/>
      <c r="L38" s="176"/>
      <c r="M38" s="189"/>
      <c r="N38" s="189"/>
      <c r="O38" s="190"/>
      <c r="P38" s="191"/>
      <c r="Q38" s="177"/>
      <c r="R38" s="163"/>
      <c r="S38" s="163"/>
      <c r="T38" s="163"/>
      <c r="U38" s="154"/>
    </row>
    <row r="39" spans="1:21" x14ac:dyDescent="0.25">
      <c r="A39" s="181"/>
      <c r="B39" s="183"/>
      <c r="C39" s="161"/>
      <c r="D39" s="161"/>
      <c r="E39" s="161"/>
      <c r="F39" s="184"/>
      <c r="G39" s="220"/>
      <c r="H39" s="186"/>
      <c r="I39" s="187"/>
      <c r="J39" s="188"/>
      <c r="K39" s="185"/>
      <c r="L39" s="176"/>
      <c r="M39" s="189"/>
      <c r="N39" s="189"/>
      <c r="O39" s="190"/>
      <c r="P39" s="191"/>
      <c r="Q39" s="177"/>
      <c r="R39" s="163"/>
      <c r="S39" s="163"/>
      <c r="T39" s="163"/>
      <c r="U39" s="154"/>
    </row>
    <row r="40" spans="1:21" x14ac:dyDescent="0.25">
      <c r="A40" s="181"/>
      <c r="B40" s="183"/>
      <c r="C40" s="161"/>
      <c r="D40" s="161"/>
      <c r="E40" s="161"/>
      <c r="F40" s="184"/>
      <c r="G40" s="219"/>
      <c r="H40" s="186"/>
      <c r="I40" s="187"/>
      <c r="J40" s="188"/>
      <c r="K40" s="185"/>
      <c r="L40" s="176"/>
      <c r="M40" s="189"/>
      <c r="N40" s="189"/>
      <c r="O40" s="190"/>
      <c r="P40" s="191"/>
      <c r="Q40" s="177"/>
    </row>
    <row r="41" spans="1:21" x14ac:dyDescent="0.25">
      <c r="A41" s="181"/>
      <c r="B41" s="183"/>
      <c r="C41" s="161"/>
      <c r="D41" s="161"/>
      <c r="E41" s="161"/>
      <c r="F41" s="184"/>
      <c r="G41" s="219"/>
      <c r="H41" s="186"/>
      <c r="I41" s="187"/>
      <c r="J41" s="188"/>
      <c r="K41" s="185"/>
      <c r="L41" s="176"/>
      <c r="M41" s="189"/>
      <c r="N41" s="189"/>
      <c r="O41" s="190"/>
      <c r="P41" s="191"/>
      <c r="Q41" s="177"/>
    </row>
    <row r="42" spans="1:21" x14ac:dyDescent="0.25">
      <c r="A42" s="181"/>
      <c r="B42" s="183"/>
      <c r="C42" s="161"/>
      <c r="D42" s="161"/>
      <c r="E42" s="161"/>
      <c r="F42" s="184"/>
      <c r="G42" s="219"/>
      <c r="H42" s="186"/>
      <c r="I42" s="187"/>
      <c r="J42" s="188"/>
      <c r="K42" s="185"/>
      <c r="L42" s="175"/>
      <c r="M42" s="189"/>
      <c r="N42" s="189"/>
      <c r="O42" s="191"/>
      <c r="P42" s="191"/>
      <c r="Q42" s="178"/>
    </row>
    <row r="43" spans="1:21" x14ac:dyDescent="0.25">
      <c r="A43" s="181"/>
      <c r="B43" s="183"/>
      <c r="C43" s="161"/>
      <c r="D43" s="161"/>
      <c r="E43" s="161"/>
      <c r="F43" s="184"/>
      <c r="G43" s="219"/>
      <c r="H43" s="186"/>
      <c r="I43" s="187"/>
      <c r="J43" s="188"/>
      <c r="K43" s="185"/>
      <c r="L43" s="175"/>
      <c r="M43" s="189"/>
      <c r="N43" s="189"/>
      <c r="O43" s="191"/>
      <c r="P43" s="191"/>
      <c r="Q43" s="178"/>
    </row>
    <row r="44" spans="1:21" x14ac:dyDescent="0.25">
      <c r="A44" s="181"/>
      <c r="B44" s="183"/>
      <c r="C44" s="161"/>
      <c r="D44" s="161"/>
      <c r="E44" s="161"/>
      <c r="F44" s="184"/>
      <c r="G44" s="219"/>
      <c r="H44" s="186"/>
      <c r="I44" s="187"/>
      <c r="J44" s="188"/>
      <c r="K44" s="185"/>
      <c r="L44" s="175"/>
      <c r="M44" s="189"/>
      <c r="N44" s="189"/>
      <c r="O44" s="191"/>
      <c r="P44" s="191"/>
      <c r="Q44" s="178"/>
    </row>
    <row r="45" spans="1:21" x14ac:dyDescent="0.25">
      <c r="A45" s="181"/>
      <c r="B45" s="183"/>
      <c r="C45" s="161"/>
      <c r="D45" s="161"/>
      <c r="E45" s="161"/>
      <c r="F45" s="184"/>
      <c r="G45" s="219"/>
      <c r="H45" s="186"/>
      <c r="I45" s="187"/>
      <c r="J45" s="188"/>
      <c r="K45" s="185"/>
      <c r="L45" s="175"/>
      <c r="M45" s="189"/>
      <c r="N45" s="189"/>
      <c r="O45" s="191"/>
      <c r="P45" s="191"/>
      <c r="Q45" s="178"/>
    </row>
    <row r="46" spans="1:21" x14ac:dyDescent="0.25">
      <c r="A46" s="181"/>
      <c r="B46" s="183"/>
      <c r="C46" s="161"/>
      <c r="D46" s="161"/>
      <c r="E46" s="161"/>
      <c r="F46" s="184"/>
      <c r="G46" s="219"/>
      <c r="H46" s="186"/>
      <c r="I46" s="187"/>
      <c r="J46" s="188"/>
      <c r="K46" s="185"/>
      <c r="L46" s="175"/>
      <c r="M46" s="189"/>
      <c r="N46" s="189"/>
      <c r="O46" s="191"/>
      <c r="P46" s="191"/>
      <c r="Q46" s="178"/>
    </row>
    <row r="47" spans="1:21" x14ac:dyDescent="0.25">
      <c r="A47" s="181"/>
      <c r="B47" s="183"/>
      <c r="C47" s="161"/>
      <c r="D47" s="161"/>
      <c r="E47" s="161"/>
      <c r="F47" s="184"/>
      <c r="G47" s="219"/>
      <c r="H47" s="186"/>
      <c r="I47" s="187"/>
      <c r="J47" s="188"/>
      <c r="K47" s="185"/>
      <c r="L47" s="175"/>
      <c r="M47" s="189"/>
      <c r="N47" s="189"/>
      <c r="O47" s="191"/>
      <c r="P47" s="191"/>
      <c r="Q47" s="178"/>
    </row>
    <row r="48" spans="1:21" x14ac:dyDescent="0.25">
      <c r="A48" s="181"/>
      <c r="B48" s="183"/>
      <c r="C48" s="161"/>
      <c r="D48" s="161"/>
      <c r="E48" s="161"/>
      <c r="F48" s="184"/>
      <c r="G48" s="219"/>
      <c r="H48" s="186"/>
      <c r="I48" s="187"/>
      <c r="J48" s="188"/>
      <c r="K48" s="185"/>
      <c r="L48" s="175"/>
      <c r="M48" s="189"/>
      <c r="N48" s="189"/>
      <c r="O48" s="191"/>
      <c r="P48" s="191"/>
      <c r="Q48" s="178"/>
    </row>
    <row r="49" spans="1:17" x14ac:dyDescent="0.25">
      <c r="A49" s="181"/>
      <c r="B49" s="183"/>
      <c r="C49" s="161"/>
      <c r="D49" s="161"/>
      <c r="E49" s="161"/>
      <c r="F49" s="184"/>
      <c r="G49" s="219"/>
      <c r="H49" s="186"/>
      <c r="I49" s="187"/>
      <c r="J49" s="188"/>
      <c r="K49" s="185"/>
      <c r="L49" s="175"/>
      <c r="M49" s="189"/>
      <c r="N49" s="189"/>
      <c r="O49" s="191"/>
      <c r="P49" s="191"/>
      <c r="Q49" s="178"/>
    </row>
    <row r="50" spans="1:17" x14ac:dyDescent="0.25">
      <c r="A50" s="181"/>
      <c r="B50" s="183"/>
      <c r="C50" s="161"/>
      <c r="D50" s="161"/>
      <c r="E50" s="161"/>
      <c r="F50" s="184"/>
      <c r="G50" s="220"/>
      <c r="H50" s="186"/>
      <c r="I50" s="187"/>
      <c r="J50" s="188"/>
      <c r="K50" s="185"/>
      <c r="L50" s="175"/>
      <c r="M50" s="189"/>
      <c r="N50" s="189"/>
      <c r="O50" s="191"/>
      <c r="P50" s="191"/>
      <c r="Q50" s="178"/>
    </row>
    <row r="51" spans="1:17" x14ac:dyDescent="0.25">
      <c r="F51" s="153">
        <f>SUM(F11:F50)</f>
        <v>0</v>
      </c>
    </row>
  </sheetData>
  <autoFilter ref="A10:Q51" xr:uid="{1FE65156-316D-454D-819C-B634D593940A}"/>
  <mergeCells count="4">
    <mergeCell ref="A8:Q8"/>
    <mergeCell ref="B9:F9"/>
    <mergeCell ref="K9:Q9"/>
    <mergeCell ref="H9:J9"/>
  </mergeCells>
  <hyperlinks>
    <hyperlink ref="D2" location="_!A1" tooltip="Com treure les RDs de subvencions?" display="CGAP - Com obtenir les RD's de subvenions?" xr:uid="{6D382414-5F10-42E4-8BEA-39BE4641540B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1" width="9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14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32" priority="9" stopIfTrue="1" operator="equal">
      <formula>"POSITIVA"</formula>
    </cfRule>
  </conditionalFormatting>
  <conditionalFormatting sqref="S4:S20">
    <cfRule type="cellIs" dxfId="131" priority="5" stopIfTrue="1" operator="equal">
      <formula>"NEGATIVA"</formula>
    </cfRule>
  </conditionalFormatting>
  <conditionalFormatting sqref="S27">
    <cfRule type="cellIs" dxfId="130" priority="1" stopIfTrue="1" operator="greaterThanOrEqual">
      <formula>0</formula>
    </cfRule>
    <cfRule type="cellIs" dxfId="129" priority="2" stopIfTrue="1" operator="lessThan">
      <formula>0</formula>
    </cfRule>
  </conditionalFormatting>
  <conditionalFormatting sqref="U21">
    <cfRule type="cellIs" dxfId="128" priority="3" stopIfTrue="1" operator="greaterThanOrEqual">
      <formula>0</formula>
    </cfRule>
    <cfRule type="cellIs" dxfId="127" priority="4" stopIfTrue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1" width="9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15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26" priority="9" stopIfTrue="1" operator="equal">
      <formula>"POSITIVA"</formula>
    </cfRule>
  </conditionalFormatting>
  <conditionalFormatting sqref="S4:S20">
    <cfRule type="cellIs" dxfId="125" priority="5" stopIfTrue="1" operator="equal">
      <formula>"NEGATIVA"</formula>
    </cfRule>
  </conditionalFormatting>
  <conditionalFormatting sqref="S27">
    <cfRule type="cellIs" dxfId="124" priority="1" stopIfTrue="1" operator="greaterThanOrEqual">
      <formula>0</formula>
    </cfRule>
    <cfRule type="cellIs" dxfId="123" priority="2" stopIfTrue="1" operator="lessThan">
      <formula>0</formula>
    </cfRule>
  </conditionalFormatting>
  <conditionalFormatting sqref="U21">
    <cfRule type="cellIs" dxfId="122" priority="3" stopIfTrue="1" operator="greaterThanOrEqual">
      <formula>0</formula>
    </cfRule>
    <cfRule type="cellIs" dxfId="121" priority="4" stopIfTrue="1" operator="less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1" width="9.425781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16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>+IF(ISERROR((O6+P6)-K6*($H$4+$G$4)),"",(O6+P6)-K6*($H$4+$G$4))</f>
        <v/>
      </c>
      <c r="U6" s="10" t="str">
        <f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ref="T7:T18" si="5">+IF(ISERROR((O7+P7)-K7*($H$4+$G$4)),"",(O7+P7)-K7*($H$4+$G$4))</f>
        <v/>
      </c>
      <c r="U7" s="10" t="str">
        <f t="shared" ref="U7:U18" si="6">IF(T7=0,"",IF(T7&gt;0,"POSITIVA","NEGATIVA"))</f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20" priority="9" stopIfTrue="1" operator="equal">
      <formula>"POSITIVA"</formula>
    </cfRule>
  </conditionalFormatting>
  <conditionalFormatting sqref="S4:S20">
    <cfRule type="cellIs" dxfId="119" priority="5" stopIfTrue="1" operator="equal">
      <formula>"NEGATIVA"</formula>
    </cfRule>
  </conditionalFormatting>
  <conditionalFormatting sqref="S27">
    <cfRule type="cellIs" dxfId="118" priority="1" stopIfTrue="1" operator="greaterThanOrEqual">
      <formula>0</formula>
    </cfRule>
    <cfRule type="cellIs" dxfId="117" priority="2" stopIfTrue="1" operator="lessThan">
      <formula>0</formula>
    </cfRule>
  </conditionalFormatting>
  <conditionalFormatting sqref="U21">
    <cfRule type="cellIs" dxfId="116" priority="3" stopIfTrue="1" operator="greaterThanOrEqual">
      <formula>0</formula>
    </cfRule>
    <cfRule type="cellIs" dxfId="115" priority="4" stopIfTrue="1" operator="less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42"/>
  <sheetViews>
    <sheetView showZeros="0" zoomScale="90" zoomScaleNormal="90" workbookViewId="0">
      <selection activeCell="L4" sqref="L4:P9"/>
    </sheetView>
  </sheetViews>
  <sheetFormatPr defaultColWidth="11.42578125" defaultRowHeight="12.75" x14ac:dyDescent="0.2"/>
  <cols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17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19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/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14" priority="9" stopIfTrue="1" operator="equal">
      <formula>"POSITIVA"</formula>
    </cfRule>
  </conditionalFormatting>
  <conditionalFormatting sqref="S4:S20">
    <cfRule type="cellIs" dxfId="113" priority="5" stopIfTrue="1" operator="equal">
      <formula>"NEGATIVA"</formula>
    </cfRule>
  </conditionalFormatting>
  <conditionalFormatting sqref="S27">
    <cfRule type="cellIs" dxfId="112" priority="1" stopIfTrue="1" operator="greaterThanOrEqual">
      <formula>0</formula>
    </cfRule>
    <cfRule type="cellIs" dxfId="111" priority="2" stopIfTrue="1" operator="lessThan">
      <formula>0</formula>
    </cfRule>
  </conditionalFormatting>
  <conditionalFormatting sqref="U21">
    <cfRule type="cellIs" dxfId="110" priority="3" stopIfTrue="1" operator="greaterThanOrEqual">
      <formula>0</formula>
    </cfRule>
    <cfRule type="cellIs" dxfId="109" priority="4" stopIfTrue="1" operator="less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1" width="10.140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18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19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08" priority="9" stopIfTrue="1" operator="equal">
      <formula>"POSITIVA"</formula>
    </cfRule>
  </conditionalFormatting>
  <conditionalFormatting sqref="S4:S20">
    <cfRule type="cellIs" dxfId="107" priority="5" stopIfTrue="1" operator="equal">
      <formula>"NEGATIVA"</formula>
    </cfRule>
  </conditionalFormatting>
  <conditionalFormatting sqref="S27">
    <cfRule type="cellIs" dxfId="106" priority="1" stopIfTrue="1" operator="greaterThanOrEqual">
      <formula>0</formula>
    </cfRule>
    <cfRule type="cellIs" dxfId="105" priority="2" stopIfTrue="1" operator="lessThan">
      <formula>0</formula>
    </cfRule>
  </conditionalFormatting>
  <conditionalFormatting sqref="U21">
    <cfRule type="cellIs" dxfId="104" priority="3" stopIfTrue="1" operator="greaterThanOrEqual">
      <formula>0</formula>
    </cfRule>
    <cfRule type="cellIs" dxfId="103" priority="4" stopIfTrue="1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19</v>
      </c>
      <c r="B4" s="40"/>
      <c r="C4" s="20"/>
      <c r="D4" s="56"/>
      <c r="E4" s="47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02" priority="9" stopIfTrue="1" operator="equal">
      <formula>"POSITIVA"</formula>
    </cfRule>
  </conditionalFormatting>
  <conditionalFormatting sqref="S4:S20">
    <cfRule type="cellIs" dxfId="101" priority="5" stopIfTrue="1" operator="equal">
      <formula>"NEGATIVA"</formula>
    </cfRule>
  </conditionalFormatting>
  <conditionalFormatting sqref="S27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conditionalFormatting sqref="U21">
    <cfRule type="cellIs" dxfId="98" priority="3" stopIfTrue="1" operator="greaterThanOrEqual">
      <formula>0</formula>
    </cfRule>
    <cfRule type="cellIs" dxfId="97" priority="4" stopIfTrue="1" operator="less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42"/>
  <sheetViews>
    <sheetView showZeros="0" zoomScale="90" zoomScaleNormal="90" workbookViewId="0">
      <selection activeCell="L4" sqref="L4:P8"/>
    </sheetView>
  </sheetViews>
  <sheetFormatPr defaultColWidth="11.42578125" defaultRowHeight="12.75" x14ac:dyDescent="0.2"/>
  <cols>
    <col min="1" max="1" width="7.8554687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20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96" priority="9" stopIfTrue="1" operator="equal">
      <formula>"POSITIVA"</formula>
    </cfRule>
  </conditionalFormatting>
  <conditionalFormatting sqref="S4:S20">
    <cfRule type="cellIs" dxfId="95" priority="5" stopIfTrue="1" operator="equal">
      <formula>"NEGATIVA"</formula>
    </cfRule>
  </conditionalFormatting>
  <conditionalFormatting sqref="S27">
    <cfRule type="cellIs" dxfId="94" priority="1" stopIfTrue="1" operator="greaterThanOrEqual">
      <formula>0</formula>
    </cfRule>
    <cfRule type="cellIs" dxfId="93" priority="2" stopIfTrue="1" operator="lessThan">
      <formula>0</formula>
    </cfRule>
  </conditionalFormatting>
  <conditionalFormatting sqref="U21">
    <cfRule type="cellIs" dxfId="92" priority="3" stopIfTrue="1" operator="greaterThanOrEqual">
      <formula>0</formula>
    </cfRule>
    <cfRule type="cellIs" dxfId="91" priority="4" stopIfTrue="1" operator="lessThan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42"/>
  <sheetViews>
    <sheetView zoomScale="90" zoomScaleNormal="90" workbookViewId="0">
      <selection activeCell="L4" sqref="L4:P8"/>
    </sheetView>
  </sheetViews>
  <sheetFormatPr defaultColWidth="11.42578125" defaultRowHeight="12.75" x14ac:dyDescent="0.2"/>
  <cols>
    <col min="1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21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>+IF(ISERROR((O6+P6)-K6*($H$4+$G$4)),"",(O6+P6)-K6*($H$4+$G$4))</f>
        <v/>
      </c>
      <c r="U6" s="10" t="str">
        <f t="shared" ref="U6:U18" si="4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ref="T7:T18" si="5">+IF(ISERROR((O7+P7)-K7*($H$4+$G$4)),"",(O7+P7)-K7*($H$4+$G$4))</f>
        <v/>
      </c>
      <c r="U7" s="10" t="str">
        <f t="shared" si="4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5"/>
        <v/>
      </c>
      <c r="U8" s="10" t="str">
        <f t="shared" si="4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5"/>
        <v/>
      </c>
      <c r="U9" s="10" t="str">
        <f t="shared" si="4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5"/>
        <v/>
      </c>
      <c r="U10" s="10" t="str">
        <f t="shared" si="4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5"/>
        <v/>
      </c>
      <c r="U11" s="10" t="str">
        <f t="shared" si="4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5"/>
        <v/>
      </c>
      <c r="U12" s="10" t="str">
        <f t="shared" si="4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5"/>
        <v/>
      </c>
      <c r="U13" s="10" t="str">
        <f t="shared" si="4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5"/>
        <v/>
      </c>
      <c r="U14" s="10" t="str">
        <f t="shared" si="4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5"/>
        <v/>
      </c>
      <c r="U15" s="10" t="str">
        <f t="shared" si="4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5"/>
        <v/>
      </c>
      <c r="U16" s="10" t="str">
        <f t="shared" si="4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5"/>
        <v/>
      </c>
      <c r="U17" s="10" t="str">
        <f t="shared" si="4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5"/>
        <v/>
      </c>
      <c r="U18" s="10" t="str">
        <f t="shared" si="4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90" priority="9" stopIfTrue="1" operator="equal">
      <formula>"POSITIVA"</formula>
    </cfRule>
  </conditionalFormatting>
  <conditionalFormatting sqref="S4:S20">
    <cfRule type="cellIs" dxfId="89" priority="5" stopIfTrue="1" operator="equal">
      <formula>"NEGATIVA"</formula>
    </cfRule>
  </conditionalFormatting>
  <conditionalFormatting sqref="S27">
    <cfRule type="cellIs" dxfId="88" priority="1" stopIfTrue="1" operator="greaterThanOrEqual">
      <formula>0</formula>
    </cfRule>
    <cfRule type="cellIs" dxfId="87" priority="2" stopIfTrue="1" operator="lessThan">
      <formula>0</formula>
    </cfRule>
  </conditionalFormatting>
  <conditionalFormatting sqref="U21">
    <cfRule type="cellIs" dxfId="86" priority="3" stopIfTrue="1" operator="greaterThanOrEqual">
      <formula>0</formula>
    </cfRule>
    <cfRule type="cellIs" dxfId="85" priority="4" stopIfTrue="1" operator="lessThan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42"/>
  <sheetViews>
    <sheetView zoomScale="90" zoomScaleNormal="90" workbookViewId="0">
      <selection activeCell="L4" sqref="L4:P6"/>
    </sheetView>
  </sheetViews>
  <sheetFormatPr defaultColWidth="11.42578125" defaultRowHeight="12.75" x14ac:dyDescent="0.2"/>
  <cols>
    <col min="1" max="1" width="9.710937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22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 t="shared" ref="K4:K18" si="0"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si="0"/>
        <v/>
      </c>
      <c r="L5" s="52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84" priority="9" stopIfTrue="1" operator="equal">
      <formula>"POSITIVA"</formula>
    </cfRule>
  </conditionalFormatting>
  <conditionalFormatting sqref="S4:S20">
    <cfRule type="cellIs" dxfId="83" priority="5" stopIfTrue="1" operator="equal">
      <formula>"NEGATIVA"</formula>
    </cfRule>
  </conditionalFormatting>
  <conditionalFormatting sqref="S27">
    <cfRule type="cellIs" dxfId="82" priority="1" stopIfTrue="1" operator="greaterThanOrEqual">
      <formula>0</formula>
    </cfRule>
    <cfRule type="cellIs" dxfId="81" priority="2" stopIfTrue="1" operator="lessThan">
      <formula>0</formula>
    </cfRule>
  </conditionalFormatting>
  <conditionalFormatting sqref="U21">
    <cfRule type="cellIs" dxfId="80" priority="3" stopIfTrue="1" operator="greaterThanOrEqual">
      <formula>0</formula>
    </cfRule>
    <cfRule type="cellIs" dxfId="79" priority="4" stopIfTrue="1" operator="lessThan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42"/>
  <sheetViews>
    <sheetView zoomScale="90" zoomScaleNormal="90" workbookViewId="0">
      <selection activeCell="L4" sqref="L4:P8"/>
    </sheetView>
  </sheetViews>
  <sheetFormatPr defaultColWidth="11.42578125" defaultRowHeight="12.75" x14ac:dyDescent="0.2"/>
  <cols>
    <col min="1" max="1" width="9.710937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23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78" priority="9" stopIfTrue="1" operator="equal">
      <formula>"POSITIVA"</formula>
    </cfRule>
  </conditionalFormatting>
  <conditionalFormatting sqref="S4:S20">
    <cfRule type="cellIs" dxfId="77" priority="5" stopIfTrue="1" operator="equal">
      <formula>"NEGATIVA"</formula>
    </cfRule>
  </conditionalFormatting>
  <conditionalFormatting sqref="S27">
    <cfRule type="cellIs" dxfId="76" priority="1" stopIfTrue="1" operator="greaterThanOrEqual">
      <formula>0</formula>
    </cfRule>
    <cfRule type="cellIs" dxfId="75" priority="2" stopIfTrue="1" operator="lessThan">
      <formula>0</formula>
    </cfRule>
  </conditionalFormatting>
  <conditionalFormatting sqref="U21">
    <cfRule type="cellIs" dxfId="74" priority="3" stopIfTrue="1" operator="greaterThanOrEqual">
      <formula>0</formula>
    </cfRule>
    <cfRule type="cellIs" dxfId="73" priority="4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26D4-9890-4D40-9DBF-9D7546BE7FAC}">
  <sheetPr>
    <tabColor theme="9" tint="0.39997558519241921"/>
  </sheetPr>
  <dimension ref="A2:N24"/>
  <sheetViews>
    <sheetView zoomScale="85" zoomScaleNormal="85" workbookViewId="0">
      <selection activeCell="F4" sqref="F4"/>
    </sheetView>
  </sheetViews>
  <sheetFormatPr defaultColWidth="11.42578125" defaultRowHeight="15.75" x14ac:dyDescent="0.25"/>
  <cols>
    <col min="1" max="1" width="5.140625" style="150" customWidth="1"/>
    <col min="2" max="2" width="11.42578125" style="150"/>
    <col min="3" max="3" width="41.28515625" style="150" customWidth="1"/>
    <col min="4" max="5" width="11.42578125" style="150"/>
    <col min="6" max="7" width="12.42578125" style="150" customWidth="1"/>
    <col min="8" max="8" width="14.42578125" style="150" customWidth="1"/>
    <col min="9" max="9" width="41.42578125" style="150" customWidth="1"/>
    <col min="10" max="10" width="14.85546875" style="151" customWidth="1"/>
    <col min="11" max="11" width="17.5703125" style="151" customWidth="1"/>
    <col min="12" max="12" width="16.28515625" style="150" customWidth="1"/>
    <col min="13" max="13" width="15.7109375" style="150" customWidth="1"/>
    <col min="14" max="14" width="60.7109375" style="150" customWidth="1"/>
    <col min="15" max="15" width="19.85546875" style="150" customWidth="1"/>
    <col min="16" max="16" width="18" style="150" customWidth="1"/>
    <col min="17" max="17" width="20.85546875" style="150" customWidth="1"/>
    <col min="18" max="18" width="39.85546875" style="150" customWidth="1"/>
    <col min="19" max="253" width="11.42578125" style="150"/>
    <col min="254" max="254" width="7.5703125" style="150" customWidth="1"/>
    <col min="255" max="263" width="11.42578125" style="150"/>
    <col min="264" max="264" width="16.7109375" style="150" customWidth="1"/>
    <col min="265" max="265" width="28.7109375" style="150" customWidth="1"/>
    <col min="266" max="267" width="17.5703125" style="150" customWidth="1"/>
    <col min="268" max="268" width="16.28515625" style="150" customWidth="1"/>
    <col min="269" max="269" width="15.7109375" style="150" customWidth="1"/>
    <col min="270" max="270" width="28" style="150" customWidth="1"/>
    <col min="271" max="271" width="19.85546875" style="150" customWidth="1"/>
    <col min="272" max="272" width="18" style="150" customWidth="1"/>
    <col min="273" max="273" width="20.85546875" style="150" customWidth="1"/>
    <col min="274" max="274" width="39.85546875" style="150" customWidth="1"/>
    <col min="275" max="509" width="11.42578125" style="150"/>
    <col min="510" max="510" width="7.5703125" style="150" customWidth="1"/>
    <col min="511" max="519" width="11.42578125" style="150"/>
    <col min="520" max="520" width="16.7109375" style="150" customWidth="1"/>
    <col min="521" max="521" width="28.7109375" style="150" customWidth="1"/>
    <col min="522" max="523" width="17.5703125" style="150" customWidth="1"/>
    <col min="524" max="524" width="16.28515625" style="150" customWidth="1"/>
    <col min="525" max="525" width="15.7109375" style="150" customWidth="1"/>
    <col min="526" max="526" width="28" style="150" customWidth="1"/>
    <col min="527" max="527" width="19.85546875" style="150" customWidth="1"/>
    <col min="528" max="528" width="18" style="150" customWidth="1"/>
    <col min="529" max="529" width="20.85546875" style="150" customWidth="1"/>
    <col min="530" max="530" width="39.85546875" style="150" customWidth="1"/>
    <col min="531" max="765" width="11.42578125" style="150"/>
    <col min="766" max="766" width="7.5703125" style="150" customWidth="1"/>
    <col min="767" max="775" width="11.42578125" style="150"/>
    <col min="776" max="776" width="16.7109375" style="150" customWidth="1"/>
    <col min="777" max="777" width="28.7109375" style="150" customWidth="1"/>
    <col min="778" max="779" width="17.5703125" style="150" customWidth="1"/>
    <col min="780" max="780" width="16.28515625" style="150" customWidth="1"/>
    <col min="781" max="781" width="15.7109375" style="150" customWidth="1"/>
    <col min="782" max="782" width="28" style="150" customWidth="1"/>
    <col min="783" max="783" width="19.85546875" style="150" customWidth="1"/>
    <col min="784" max="784" width="18" style="150" customWidth="1"/>
    <col min="785" max="785" width="20.85546875" style="150" customWidth="1"/>
    <col min="786" max="786" width="39.85546875" style="150" customWidth="1"/>
    <col min="787" max="1021" width="11.42578125" style="150"/>
    <col min="1022" max="1022" width="7.5703125" style="150" customWidth="1"/>
    <col min="1023" max="1031" width="11.42578125" style="150"/>
    <col min="1032" max="1032" width="16.7109375" style="150" customWidth="1"/>
    <col min="1033" max="1033" width="28.7109375" style="150" customWidth="1"/>
    <col min="1034" max="1035" width="17.5703125" style="150" customWidth="1"/>
    <col min="1036" max="1036" width="16.28515625" style="150" customWidth="1"/>
    <col min="1037" max="1037" width="15.7109375" style="150" customWidth="1"/>
    <col min="1038" max="1038" width="28" style="150" customWidth="1"/>
    <col min="1039" max="1039" width="19.85546875" style="150" customWidth="1"/>
    <col min="1040" max="1040" width="18" style="150" customWidth="1"/>
    <col min="1041" max="1041" width="20.85546875" style="150" customWidth="1"/>
    <col min="1042" max="1042" width="39.85546875" style="150" customWidth="1"/>
    <col min="1043" max="1277" width="11.42578125" style="150"/>
    <col min="1278" max="1278" width="7.5703125" style="150" customWidth="1"/>
    <col min="1279" max="1287" width="11.42578125" style="150"/>
    <col min="1288" max="1288" width="16.7109375" style="150" customWidth="1"/>
    <col min="1289" max="1289" width="28.7109375" style="150" customWidth="1"/>
    <col min="1290" max="1291" width="17.5703125" style="150" customWidth="1"/>
    <col min="1292" max="1292" width="16.28515625" style="150" customWidth="1"/>
    <col min="1293" max="1293" width="15.7109375" style="150" customWidth="1"/>
    <col min="1294" max="1294" width="28" style="150" customWidth="1"/>
    <col min="1295" max="1295" width="19.85546875" style="150" customWidth="1"/>
    <col min="1296" max="1296" width="18" style="150" customWidth="1"/>
    <col min="1297" max="1297" width="20.85546875" style="150" customWidth="1"/>
    <col min="1298" max="1298" width="39.85546875" style="150" customWidth="1"/>
    <col min="1299" max="1533" width="11.42578125" style="150"/>
    <col min="1534" max="1534" width="7.5703125" style="150" customWidth="1"/>
    <col min="1535" max="1543" width="11.42578125" style="150"/>
    <col min="1544" max="1544" width="16.7109375" style="150" customWidth="1"/>
    <col min="1545" max="1545" width="28.7109375" style="150" customWidth="1"/>
    <col min="1546" max="1547" width="17.5703125" style="150" customWidth="1"/>
    <col min="1548" max="1548" width="16.28515625" style="150" customWidth="1"/>
    <col min="1549" max="1549" width="15.7109375" style="150" customWidth="1"/>
    <col min="1550" max="1550" width="28" style="150" customWidth="1"/>
    <col min="1551" max="1551" width="19.85546875" style="150" customWidth="1"/>
    <col min="1552" max="1552" width="18" style="150" customWidth="1"/>
    <col min="1553" max="1553" width="20.85546875" style="150" customWidth="1"/>
    <col min="1554" max="1554" width="39.85546875" style="150" customWidth="1"/>
    <col min="1555" max="1789" width="11.42578125" style="150"/>
    <col min="1790" max="1790" width="7.5703125" style="150" customWidth="1"/>
    <col min="1791" max="1799" width="11.42578125" style="150"/>
    <col min="1800" max="1800" width="16.7109375" style="150" customWidth="1"/>
    <col min="1801" max="1801" width="28.7109375" style="150" customWidth="1"/>
    <col min="1802" max="1803" width="17.5703125" style="150" customWidth="1"/>
    <col min="1804" max="1804" width="16.28515625" style="150" customWidth="1"/>
    <col min="1805" max="1805" width="15.7109375" style="150" customWidth="1"/>
    <col min="1806" max="1806" width="28" style="150" customWidth="1"/>
    <col min="1807" max="1807" width="19.85546875" style="150" customWidth="1"/>
    <col min="1808" max="1808" width="18" style="150" customWidth="1"/>
    <col min="1809" max="1809" width="20.85546875" style="150" customWidth="1"/>
    <col min="1810" max="1810" width="39.85546875" style="150" customWidth="1"/>
    <col min="1811" max="2045" width="11.42578125" style="150"/>
    <col min="2046" max="2046" width="7.5703125" style="150" customWidth="1"/>
    <col min="2047" max="2055" width="11.42578125" style="150"/>
    <col min="2056" max="2056" width="16.7109375" style="150" customWidth="1"/>
    <col min="2057" max="2057" width="28.7109375" style="150" customWidth="1"/>
    <col min="2058" max="2059" width="17.5703125" style="150" customWidth="1"/>
    <col min="2060" max="2060" width="16.28515625" style="150" customWidth="1"/>
    <col min="2061" max="2061" width="15.7109375" style="150" customWidth="1"/>
    <col min="2062" max="2062" width="28" style="150" customWidth="1"/>
    <col min="2063" max="2063" width="19.85546875" style="150" customWidth="1"/>
    <col min="2064" max="2064" width="18" style="150" customWidth="1"/>
    <col min="2065" max="2065" width="20.85546875" style="150" customWidth="1"/>
    <col min="2066" max="2066" width="39.85546875" style="150" customWidth="1"/>
    <col min="2067" max="2301" width="11.42578125" style="150"/>
    <col min="2302" max="2302" width="7.5703125" style="150" customWidth="1"/>
    <col min="2303" max="2311" width="11.42578125" style="150"/>
    <col min="2312" max="2312" width="16.7109375" style="150" customWidth="1"/>
    <col min="2313" max="2313" width="28.7109375" style="150" customWidth="1"/>
    <col min="2314" max="2315" width="17.5703125" style="150" customWidth="1"/>
    <col min="2316" max="2316" width="16.28515625" style="150" customWidth="1"/>
    <col min="2317" max="2317" width="15.7109375" style="150" customWidth="1"/>
    <col min="2318" max="2318" width="28" style="150" customWidth="1"/>
    <col min="2319" max="2319" width="19.85546875" style="150" customWidth="1"/>
    <col min="2320" max="2320" width="18" style="150" customWidth="1"/>
    <col min="2321" max="2321" width="20.85546875" style="150" customWidth="1"/>
    <col min="2322" max="2322" width="39.85546875" style="150" customWidth="1"/>
    <col min="2323" max="2557" width="11.42578125" style="150"/>
    <col min="2558" max="2558" width="7.5703125" style="150" customWidth="1"/>
    <col min="2559" max="2567" width="11.42578125" style="150"/>
    <col min="2568" max="2568" width="16.7109375" style="150" customWidth="1"/>
    <col min="2569" max="2569" width="28.7109375" style="150" customWidth="1"/>
    <col min="2570" max="2571" width="17.5703125" style="150" customWidth="1"/>
    <col min="2572" max="2572" width="16.28515625" style="150" customWidth="1"/>
    <col min="2573" max="2573" width="15.7109375" style="150" customWidth="1"/>
    <col min="2574" max="2574" width="28" style="150" customWidth="1"/>
    <col min="2575" max="2575" width="19.85546875" style="150" customWidth="1"/>
    <col min="2576" max="2576" width="18" style="150" customWidth="1"/>
    <col min="2577" max="2577" width="20.85546875" style="150" customWidth="1"/>
    <col min="2578" max="2578" width="39.85546875" style="150" customWidth="1"/>
    <col min="2579" max="2813" width="11.42578125" style="150"/>
    <col min="2814" max="2814" width="7.5703125" style="150" customWidth="1"/>
    <col min="2815" max="2823" width="11.42578125" style="150"/>
    <col min="2824" max="2824" width="16.7109375" style="150" customWidth="1"/>
    <col min="2825" max="2825" width="28.7109375" style="150" customWidth="1"/>
    <col min="2826" max="2827" width="17.5703125" style="150" customWidth="1"/>
    <col min="2828" max="2828" width="16.28515625" style="150" customWidth="1"/>
    <col min="2829" max="2829" width="15.7109375" style="150" customWidth="1"/>
    <col min="2830" max="2830" width="28" style="150" customWidth="1"/>
    <col min="2831" max="2831" width="19.85546875" style="150" customWidth="1"/>
    <col min="2832" max="2832" width="18" style="150" customWidth="1"/>
    <col min="2833" max="2833" width="20.85546875" style="150" customWidth="1"/>
    <col min="2834" max="2834" width="39.85546875" style="150" customWidth="1"/>
    <col min="2835" max="3069" width="11.42578125" style="150"/>
    <col min="3070" max="3070" width="7.5703125" style="150" customWidth="1"/>
    <col min="3071" max="3079" width="11.42578125" style="150"/>
    <col min="3080" max="3080" width="16.7109375" style="150" customWidth="1"/>
    <col min="3081" max="3081" width="28.7109375" style="150" customWidth="1"/>
    <col min="3082" max="3083" width="17.5703125" style="150" customWidth="1"/>
    <col min="3084" max="3084" width="16.28515625" style="150" customWidth="1"/>
    <col min="3085" max="3085" width="15.7109375" style="150" customWidth="1"/>
    <col min="3086" max="3086" width="28" style="150" customWidth="1"/>
    <col min="3087" max="3087" width="19.85546875" style="150" customWidth="1"/>
    <col min="3088" max="3088" width="18" style="150" customWidth="1"/>
    <col min="3089" max="3089" width="20.85546875" style="150" customWidth="1"/>
    <col min="3090" max="3090" width="39.85546875" style="150" customWidth="1"/>
    <col min="3091" max="3325" width="11.42578125" style="150"/>
    <col min="3326" max="3326" width="7.5703125" style="150" customWidth="1"/>
    <col min="3327" max="3335" width="11.42578125" style="150"/>
    <col min="3336" max="3336" width="16.7109375" style="150" customWidth="1"/>
    <col min="3337" max="3337" width="28.7109375" style="150" customWidth="1"/>
    <col min="3338" max="3339" width="17.5703125" style="150" customWidth="1"/>
    <col min="3340" max="3340" width="16.28515625" style="150" customWidth="1"/>
    <col min="3341" max="3341" width="15.7109375" style="150" customWidth="1"/>
    <col min="3342" max="3342" width="28" style="150" customWidth="1"/>
    <col min="3343" max="3343" width="19.85546875" style="150" customWidth="1"/>
    <col min="3344" max="3344" width="18" style="150" customWidth="1"/>
    <col min="3345" max="3345" width="20.85546875" style="150" customWidth="1"/>
    <col min="3346" max="3346" width="39.85546875" style="150" customWidth="1"/>
    <col min="3347" max="3581" width="11.42578125" style="150"/>
    <col min="3582" max="3582" width="7.5703125" style="150" customWidth="1"/>
    <col min="3583" max="3591" width="11.42578125" style="150"/>
    <col min="3592" max="3592" width="16.7109375" style="150" customWidth="1"/>
    <col min="3593" max="3593" width="28.7109375" style="150" customWidth="1"/>
    <col min="3594" max="3595" width="17.5703125" style="150" customWidth="1"/>
    <col min="3596" max="3596" width="16.28515625" style="150" customWidth="1"/>
    <col min="3597" max="3597" width="15.7109375" style="150" customWidth="1"/>
    <col min="3598" max="3598" width="28" style="150" customWidth="1"/>
    <col min="3599" max="3599" width="19.85546875" style="150" customWidth="1"/>
    <col min="3600" max="3600" width="18" style="150" customWidth="1"/>
    <col min="3601" max="3601" width="20.85546875" style="150" customWidth="1"/>
    <col min="3602" max="3602" width="39.85546875" style="150" customWidth="1"/>
    <col min="3603" max="3837" width="11.42578125" style="150"/>
    <col min="3838" max="3838" width="7.5703125" style="150" customWidth="1"/>
    <col min="3839" max="3847" width="11.42578125" style="150"/>
    <col min="3848" max="3848" width="16.7109375" style="150" customWidth="1"/>
    <col min="3849" max="3849" width="28.7109375" style="150" customWidth="1"/>
    <col min="3850" max="3851" width="17.5703125" style="150" customWidth="1"/>
    <col min="3852" max="3852" width="16.28515625" style="150" customWidth="1"/>
    <col min="3853" max="3853" width="15.7109375" style="150" customWidth="1"/>
    <col min="3854" max="3854" width="28" style="150" customWidth="1"/>
    <col min="3855" max="3855" width="19.85546875" style="150" customWidth="1"/>
    <col min="3856" max="3856" width="18" style="150" customWidth="1"/>
    <col min="3857" max="3857" width="20.85546875" style="150" customWidth="1"/>
    <col min="3858" max="3858" width="39.85546875" style="150" customWidth="1"/>
    <col min="3859" max="4093" width="11.42578125" style="150"/>
    <col min="4094" max="4094" width="7.5703125" style="150" customWidth="1"/>
    <col min="4095" max="4103" width="11.42578125" style="150"/>
    <col min="4104" max="4104" width="16.7109375" style="150" customWidth="1"/>
    <col min="4105" max="4105" width="28.7109375" style="150" customWidth="1"/>
    <col min="4106" max="4107" width="17.5703125" style="150" customWidth="1"/>
    <col min="4108" max="4108" width="16.28515625" style="150" customWidth="1"/>
    <col min="4109" max="4109" width="15.7109375" style="150" customWidth="1"/>
    <col min="4110" max="4110" width="28" style="150" customWidth="1"/>
    <col min="4111" max="4111" width="19.85546875" style="150" customWidth="1"/>
    <col min="4112" max="4112" width="18" style="150" customWidth="1"/>
    <col min="4113" max="4113" width="20.85546875" style="150" customWidth="1"/>
    <col min="4114" max="4114" width="39.85546875" style="150" customWidth="1"/>
    <col min="4115" max="4349" width="11.42578125" style="150"/>
    <col min="4350" max="4350" width="7.5703125" style="150" customWidth="1"/>
    <col min="4351" max="4359" width="11.42578125" style="150"/>
    <col min="4360" max="4360" width="16.7109375" style="150" customWidth="1"/>
    <col min="4361" max="4361" width="28.7109375" style="150" customWidth="1"/>
    <col min="4362" max="4363" width="17.5703125" style="150" customWidth="1"/>
    <col min="4364" max="4364" width="16.28515625" style="150" customWidth="1"/>
    <col min="4365" max="4365" width="15.7109375" style="150" customWidth="1"/>
    <col min="4366" max="4366" width="28" style="150" customWidth="1"/>
    <col min="4367" max="4367" width="19.85546875" style="150" customWidth="1"/>
    <col min="4368" max="4368" width="18" style="150" customWidth="1"/>
    <col min="4369" max="4369" width="20.85546875" style="150" customWidth="1"/>
    <col min="4370" max="4370" width="39.85546875" style="150" customWidth="1"/>
    <col min="4371" max="4605" width="11.42578125" style="150"/>
    <col min="4606" max="4606" width="7.5703125" style="150" customWidth="1"/>
    <col min="4607" max="4615" width="11.42578125" style="150"/>
    <col min="4616" max="4616" width="16.7109375" style="150" customWidth="1"/>
    <col min="4617" max="4617" width="28.7109375" style="150" customWidth="1"/>
    <col min="4618" max="4619" width="17.5703125" style="150" customWidth="1"/>
    <col min="4620" max="4620" width="16.28515625" style="150" customWidth="1"/>
    <col min="4621" max="4621" width="15.7109375" style="150" customWidth="1"/>
    <col min="4622" max="4622" width="28" style="150" customWidth="1"/>
    <col min="4623" max="4623" width="19.85546875" style="150" customWidth="1"/>
    <col min="4624" max="4624" width="18" style="150" customWidth="1"/>
    <col min="4625" max="4625" width="20.85546875" style="150" customWidth="1"/>
    <col min="4626" max="4626" width="39.85546875" style="150" customWidth="1"/>
    <col min="4627" max="4861" width="11.42578125" style="150"/>
    <col min="4862" max="4862" width="7.5703125" style="150" customWidth="1"/>
    <col min="4863" max="4871" width="11.42578125" style="150"/>
    <col min="4872" max="4872" width="16.7109375" style="150" customWidth="1"/>
    <col min="4873" max="4873" width="28.7109375" style="150" customWidth="1"/>
    <col min="4874" max="4875" width="17.5703125" style="150" customWidth="1"/>
    <col min="4876" max="4876" width="16.28515625" style="150" customWidth="1"/>
    <col min="4877" max="4877" width="15.7109375" style="150" customWidth="1"/>
    <col min="4878" max="4878" width="28" style="150" customWidth="1"/>
    <col min="4879" max="4879" width="19.85546875" style="150" customWidth="1"/>
    <col min="4880" max="4880" width="18" style="150" customWidth="1"/>
    <col min="4881" max="4881" width="20.85546875" style="150" customWidth="1"/>
    <col min="4882" max="4882" width="39.85546875" style="150" customWidth="1"/>
    <col min="4883" max="5117" width="11.42578125" style="150"/>
    <col min="5118" max="5118" width="7.5703125" style="150" customWidth="1"/>
    <col min="5119" max="5127" width="11.42578125" style="150"/>
    <col min="5128" max="5128" width="16.7109375" style="150" customWidth="1"/>
    <col min="5129" max="5129" width="28.7109375" style="150" customWidth="1"/>
    <col min="5130" max="5131" width="17.5703125" style="150" customWidth="1"/>
    <col min="5132" max="5132" width="16.28515625" style="150" customWidth="1"/>
    <col min="5133" max="5133" width="15.7109375" style="150" customWidth="1"/>
    <col min="5134" max="5134" width="28" style="150" customWidth="1"/>
    <col min="5135" max="5135" width="19.85546875" style="150" customWidth="1"/>
    <col min="5136" max="5136" width="18" style="150" customWidth="1"/>
    <col min="5137" max="5137" width="20.85546875" style="150" customWidth="1"/>
    <col min="5138" max="5138" width="39.85546875" style="150" customWidth="1"/>
    <col min="5139" max="5373" width="11.42578125" style="150"/>
    <col min="5374" max="5374" width="7.5703125" style="150" customWidth="1"/>
    <col min="5375" max="5383" width="11.42578125" style="150"/>
    <col min="5384" max="5384" width="16.7109375" style="150" customWidth="1"/>
    <col min="5385" max="5385" width="28.7109375" style="150" customWidth="1"/>
    <col min="5386" max="5387" width="17.5703125" style="150" customWidth="1"/>
    <col min="5388" max="5388" width="16.28515625" style="150" customWidth="1"/>
    <col min="5389" max="5389" width="15.7109375" style="150" customWidth="1"/>
    <col min="5390" max="5390" width="28" style="150" customWidth="1"/>
    <col min="5391" max="5391" width="19.85546875" style="150" customWidth="1"/>
    <col min="5392" max="5392" width="18" style="150" customWidth="1"/>
    <col min="5393" max="5393" width="20.85546875" style="150" customWidth="1"/>
    <col min="5394" max="5394" width="39.85546875" style="150" customWidth="1"/>
    <col min="5395" max="5629" width="11.42578125" style="150"/>
    <col min="5630" max="5630" width="7.5703125" style="150" customWidth="1"/>
    <col min="5631" max="5639" width="11.42578125" style="150"/>
    <col min="5640" max="5640" width="16.7109375" style="150" customWidth="1"/>
    <col min="5641" max="5641" width="28.7109375" style="150" customWidth="1"/>
    <col min="5642" max="5643" width="17.5703125" style="150" customWidth="1"/>
    <col min="5644" max="5644" width="16.28515625" style="150" customWidth="1"/>
    <col min="5645" max="5645" width="15.7109375" style="150" customWidth="1"/>
    <col min="5646" max="5646" width="28" style="150" customWidth="1"/>
    <col min="5647" max="5647" width="19.85546875" style="150" customWidth="1"/>
    <col min="5648" max="5648" width="18" style="150" customWidth="1"/>
    <col min="5649" max="5649" width="20.85546875" style="150" customWidth="1"/>
    <col min="5650" max="5650" width="39.85546875" style="150" customWidth="1"/>
    <col min="5651" max="5885" width="11.42578125" style="150"/>
    <col min="5886" max="5886" width="7.5703125" style="150" customWidth="1"/>
    <col min="5887" max="5895" width="11.42578125" style="150"/>
    <col min="5896" max="5896" width="16.7109375" style="150" customWidth="1"/>
    <col min="5897" max="5897" width="28.7109375" style="150" customWidth="1"/>
    <col min="5898" max="5899" width="17.5703125" style="150" customWidth="1"/>
    <col min="5900" max="5900" width="16.28515625" style="150" customWidth="1"/>
    <col min="5901" max="5901" width="15.7109375" style="150" customWidth="1"/>
    <col min="5902" max="5902" width="28" style="150" customWidth="1"/>
    <col min="5903" max="5903" width="19.85546875" style="150" customWidth="1"/>
    <col min="5904" max="5904" width="18" style="150" customWidth="1"/>
    <col min="5905" max="5905" width="20.85546875" style="150" customWidth="1"/>
    <col min="5906" max="5906" width="39.85546875" style="150" customWidth="1"/>
    <col min="5907" max="6141" width="11.42578125" style="150"/>
    <col min="6142" max="6142" width="7.5703125" style="150" customWidth="1"/>
    <col min="6143" max="6151" width="11.42578125" style="150"/>
    <col min="6152" max="6152" width="16.7109375" style="150" customWidth="1"/>
    <col min="6153" max="6153" width="28.7109375" style="150" customWidth="1"/>
    <col min="6154" max="6155" width="17.5703125" style="150" customWidth="1"/>
    <col min="6156" max="6156" width="16.28515625" style="150" customWidth="1"/>
    <col min="6157" max="6157" width="15.7109375" style="150" customWidth="1"/>
    <col min="6158" max="6158" width="28" style="150" customWidth="1"/>
    <col min="6159" max="6159" width="19.85546875" style="150" customWidth="1"/>
    <col min="6160" max="6160" width="18" style="150" customWidth="1"/>
    <col min="6161" max="6161" width="20.85546875" style="150" customWidth="1"/>
    <col min="6162" max="6162" width="39.85546875" style="150" customWidth="1"/>
    <col min="6163" max="6397" width="11.42578125" style="150"/>
    <col min="6398" max="6398" width="7.5703125" style="150" customWidth="1"/>
    <col min="6399" max="6407" width="11.42578125" style="150"/>
    <col min="6408" max="6408" width="16.7109375" style="150" customWidth="1"/>
    <col min="6409" max="6409" width="28.7109375" style="150" customWidth="1"/>
    <col min="6410" max="6411" width="17.5703125" style="150" customWidth="1"/>
    <col min="6412" max="6412" width="16.28515625" style="150" customWidth="1"/>
    <col min="6413" max="6413" width="15.7109375" style="150" customWidth="1"/>
    <col min="6414" max="6414" width="28" style="150" customWidth="1"/>
    <col min="6415" max="6415" width="19.85546875" style="150" customWidth="1"/>
    <col min="6416" max="6416" width="18" style="150" customWidth="1"/>
    <col min="6417" max="6417" width="20.85546875" style="150" customWidth="1"/>
    <col min="6418" max="6418" width="39.85546875" style="150" customWidth="1"/>
    <col min="6419" max="6653" width="11.42578125" style="150"/>
    <col min="6654" max="6654" width="7.5703125" style="150" customWidth="1"/>
    <col min="6655" max="6663" width="11.42578125" style="150"/>
    <col min="6664" max="6664" width="16.7109375" style="150" customWidth="1"/>
    <col min="6665" max="6665" width="28.7109375" style="150" customWidth="1"/>
    <col min="6666" max="6667" width="17.5703125" style="150" customWidth="1"/>
    <col min="6668" max="6668" width="16.28515625" style="150" customWidth="1"/>
    <col min="6669" max="6669" width="15.7109375" style="150" customWidth="1"/>
    <col min="6670" max="6670" width="28" style="150" customWidth="1"/>
    <col min="6671" max="6671" width="19.85546875" style="150" customWidth="1"/>
    <col min="6672" max="6672" width="18" style="150" customWidth="1"/>
    <col min="6673" max="6673" width="20.85546875" style="150" customWidth="1"/>
    <col min="6674" max="6674" width="39.85546875" style="150" customWidth="1"/>
    <col min="6675" max="6909" width="11.42578125" style="150"/>
    <col min="6910" max="6910" width="7.5703125" style="150" customWidth="1"/>
    <col min="6911" max="6919" width="11.42578125" style="150"/>
    <col min="6920" max="6920" width="16.7109375" style="150" customWidth="1"/>
    <col min="6921" max="6921" width="28.7109375" style="150" customWidth="1"/>
    <col min="6922" max="6923" width="17.5703125" style="150" customWidth="1"/>
    <col min="6924" max="6924" width="16.28515625" style="150" customWidth="1"/>
    <col min="6925" max="6925" width="15.7109375" style="150" customWidth="1"/>
    <col min="6926" max="6926" width="28" style="150" customWidth="1"/>
    <col min="6927" max="6927" width="19.85546875" style="150" customWidth="1"/>
    <col min="6928" max="6928" width="18" style="150" customWidth="1"/>
    <col min="6929" max="6929" width="20.85546875" style="150" customWidth="1"/>
    <col min="6930" max="6930" width="39.85546875" style="150" customWidth="1"/>
    <col min="6931" max="7165" width="11.42578125" style="150"/>
    <col min="7166" max="7166" width="7.5703125" style="150" customWidth="1"/>
    <col min="7167" max="7175" width="11.42578125" style="150"/>
    <col min="7176" max="7176" width="16.7109375" style="150" customWidth="1"/>
    <col min="7177" max="7177" width="28.7109375" style="150" customWidth="1"/>
    <col min="7178" max="7179" width="17.5703125" style="150" customWidth="1"/>
    <col min="7180" max="7180" width="16.28515625" style="150" customWidth="1"/>
    <col min="7181" max="7181" width="15.7109375" style="150" customWidth="1"/>
    <col min="7182" max="7182" width="28" style="150" customWidth="1"/>
    <col min="7183" max="7183" width="19.85546875" style="150" customWidth="1"/>
    <col min="7184" max="7184" width="18" style="150" customWidth="1"/>
    <col min="7185" max="7185" width="20.85546875" style="150" customWidth="1"/>
    <col min="7186" max="7186" width="39.85546875" style="150" customWidth="1"/>
    <col min="7187" max="7421" width="11.42578125" style="150"/>
    <col min="7422" max="7422" width="7.5703125" style="150" customWidth="1"/>
    <col min="7423" max="7431" width="11.42578125" style="150"/>
    <col min="7432" max="7432" width="16.7109375" style="150" customWidth="1"/>
    <col min="7433" max="7433" width="28.7109375" style="150" customWidth="1"/>
    <col min="7434" max="7435" width="17.5703125" style="150" customWidth="1"/>
    <col min="7436" max="7436" width="16.28515625" style="150" customWidth="1"/>
    <col min="7437" max="7437" width="15.7109375" style="150" customWidth="1"/>
    <col min="7438" max="7438" width="28" style="150" customWidth="1"/>
    <col min="7439" max="7439" width="19.85546875" style="150" customWidth="1"/>
    <col min="7440" max="7440" width="18" style="150" customWidth="1"/>
    <col min="7441" max="7441" width="20.85546875" style="150" customWidth="1"/>
    <col min="7442" max="7442" width="39.85546875" style="150" customWidth="1"/>
    <col min="7443" max="7677" width="11.42578125" style="150"/>
    <col min="7678" max="7678" width="7.5703125" style="150" customWidth="1"/>
    <col min="7679" max="7687" width="11.42578125" style="150"/>
    <col min="7688" max="7688" width="16.7109375" style="150" customWidth="1"/>
    <col min="7689" max="7689" width="28.7109375" style="150" customWidth="1"/>
    <col min="7690" max="7691" width="17.5703125" style="150" customWidth="1"/>
    <col min="7692" max="7692" width="16.28515625" style="150" customWidth="1"/>
    <col min="7693" max="7693" width="15.7109375" style="150" customWidth="1"/>
    <col min="7694" max="7694" width="28" style="150" customWidth="1"/>
    <col min="7695" max="7695" width="19.85546875" style="150" customWidth="1"/>
    <col min="7696" max="7696" width="18" style="150" customWidth="1"/>
    <col min="7697" max="7697" width="20.85546875" style="150" customWidth="1"/>
    <col min="7698" max="7698" width="39.85546875" style="150" customWidth="1"/>
    <col min="7699" max="7933" width="11.42578125" style="150"/>
    <col min="7934" max="7934" width="7.5703125" style="150" customWidth="1"/>
    <col min="7935" max="7943" width="11.42578125" style="150"/>
    <col min="7944" max="7944" width="16.7109375" style="150" customWidth="1"/>
    <col min="7945" max="7945" width="28.7109375" style="150" customWidth="1"/>
    <col min="7946" max="7947" width="17.5703125" style="150" customWidth="1"/>
    <col min="7948" max="7948" width="16.28515625" style="150" customWidth="1"/>
    <col min="7949" max="7949" width="15.7109375" style="150" customWidth="1"/>
    <col min="7950" max="7950" width="28" style="150" customWidth="1"/>
    <col min="7951" max="7951" width="19.85546875" style="150" customWidth="1"/>
    <col min="7952" max="7952" width="18" style="150" customWidth="1"/>
    <col min="7953" max="7953" width="20.85546875" style="150" customWidth="1"/>
    <col min="7954" max="7954" width="39.85546875" style="150" customWidth="1"/>
    <col min="7955" max="8189" width="11.42578125" style="150"/>
    <col min="8190" max="8190" width="7.5703125" style="150" customWidth="1"/>
    <col min="8191" max="8199" width="11.42578125" style="150"/>
    <col min="8200" max="8200" width="16.7109375" style="150" customWidth="1"/>
    <col min="8201" max="8201" width="28.7109375" style="150" customWidth="1"/>
    <col min="8202" max="8203" width="17.5703125" style="150" customWidth="1"/>
    <col min="8204" max="8204" width="16.28515625" style="150" customWidth="1"/>
    <col min="8205" max="8205" width="15.7109375" style="150" customWidth="1"/>
    <col min="8206" max="8206" width="28" style="150" customWidth="1"/>
    <col min="8207" max="8207" width="19.85546875" style="150" customWidth="1"/>
    <col min="8208" max="8208" width="18" style="150" customWidth="1"/>
    <col min="8209" max="8209" width="20.85546875" style="150" customWidth="1"/>
    <col min="8210" max="8210" width="39.85546875" style="150" customWidth="1"/>
    <col min="8211" max="8445" width="11.42578125" style="150"/>
    <col min="8446" max="8446" width="7.5703125" style="150" customWidth="1"/>
    <col min="8447" max="8455" width="11.42578125" style="150"/>
    <col min="8456" max="8456" width="16.7109375" style="150" customWidth="1"/>
    <col min="8457" max="8457" width="28.7109375" style="150" customWidth="1"/>
    <col min="8458" max="8459" width="17.5703125" style="150" customWidth="1"/>
    <col min="8460" max="8460" width="16.28515625" style="150" customWidth="1"/>
    <col min="8461" max="8461" width="15.7109375" style="150" customWidth="1"/>
    <col min="8462" max="8462" width="28" style="150" customWidth="1"/>
    <col min="8463" max="8463" width="19.85546875" style="150" customWidth="1"/>
    <col min="8464" max="8464" width="18" style="150" customWidth="1"/>
    <col min="8465" max="8465" width="20.85546875" style="150" customWidth="1"/>
    <col min="8466" max="8466" width="39.85546875" style="150" customWidth="1"/>
    <col min="8467" max="8701" width="11.42578125" style="150"/>
    <col min="8702" max="8702" width="7.5703125" style="150" customWidth="1"/>
    <col min="8703" max="8711" width="11.42578125" style="150"/>
    <col min="8712" max="8712" width="16.7109375" style="150" customWidth="1"/>
    <col min="8713" max="8713" width="28.7109375" style="150" customWidth="1"/>
    <col min="8714" max="8715" width="17.5703125" style="150" customWidth="1"/>
    <col min="8716" max="8716" width="16.28515625" style="150" customWidth="1"/>
    <col min="8717" max="8717" width="15.7109375" style="150" customWidth="1"/>
    <col min="8718" max="8718" width="28" style="150" customWidth="1"/>
    <col min="8719" max="8719" width="19.85546875" style="150" customWidth="1"/>
    <col min="8720" max="8720" width="18" style="150" customWidth="1"/>
    <col min="8721" max="8721" width="20.85546875" style="150" customWidth="1"/>
    <col min="8722" max="8722" width="39.85546875" style="150" customWidth="1"/>
    <col min="8723" max="8957" width="11.42578125" style="150"/>
    <col min="8958" max="8958" width="7.5703125" style="150" customWidth="1"/>
    <col min="8959" max="8967" width="11.42578125" style="150"/>
    <col min="8968" max="8968" width="16.7109375" style="150" customWidth="1"/>
    <col min="8969" max="8969" width="28.7109375" style="150" customWidth="1"/>
    <col min="8970" max="8971" width="17.5703125" style="150" customWidth="1"/>
    <col min="8972" max="8972" width="16.28515625" style="150" customWidth="1"/>
    <col min="8973" max="8973" width="15.7109375" style="150" customWidth="1"/>
    <col min="8974" max="8974" width="28" style="150" customWidth="1"/>
    <col min="8975" max="8975" width="19.85546875" style="150" customWidth="1"/>
    <col min="8976" max="8976" width="18" style="150" customWidth="1"/>
    <col min="8977" max="8977" width="20.85546875" style="150" customWidth="1"/>
    <col min="8978" max="8978" width="39.85546875" style="150" customWidth="1"/>
    <col min="8979" max="9213" width="11.42578125" style="150"/>
    <col min="9214" max="9214" width="7.5703125" style="150" customWidth="1"/>
    <col min="9215" max="9223" width="11.42578125" style="150"/>
    <col min="9224" max="9224" width="16.7109375" style="150" customWidth="1"/>
    <col min="9225" max="9225" width="28.7109375" style="150" customWidth="1"/>
    <col min="9226" max="9227" width="17.5703125" style="150" customWidth="1"/>
    <col min="9228" max="9228" width="16.28515625" style="150" customWidth="1"/>
    <col min="9229" max="9229" width="15.7109375" style="150" customWidth="1"/>
    <col min="9230" max="9230" width="28" style="150" customWidth="1"/>
    <col min="9231" max="9231" width="19.85546875" style="150" customWidth="1"/>
    <col min="9232" max="9232" width="18" style="150" customWidth="1"/>
    <col min="9233" max="9233" width="20.85546875" style="150" customWidth="1"/>
    <col min="9234" max="9234" width="39.85546875" style="150" customWidth="1"/>
    <col min="9235" max="9469" width="11.42578125" style="150"/>
    <col min="9470" max="9470" width="7.5703125" style="150" customWidth="1"/>
    <col min="9471" max="9479" width="11.42578125" style="150"/>
    <col min="9480" max="9480" width="16.7109375" style="150" customWidth="1"/>
    <col min="9481" max="9481" width="28.7109375" style="150" customWidth="1"/>
    <col min="9482" max="9483" width="17.5703125" style="150" customWidth="1"/>
    <col min="9484" max="9484" width="16.28515625" style="150" customWidth="1"/>
    <col min="9485" max="9485" width="15.7109375" style="150" customWidth="1"/>
    <col min="9486" max="9486" width="28" style="150" customWidth="1"/>
    <col min="9487" max="9487" width="19.85546875" style="150" customWidth="1"/>
    <col min="9488" max="9488" width="18" style="150" customWidth="1"/>
    <col min="9489" max="9489" width="20.85546875" style="150" customWidth="1"/>
    <col min="9490" max="9490" width="39.85546875" style="150" customWidth="1"/>
    <col min="9491" max="9725" width="11.42578125" style="150"/>
    <col min="9726" max="9726" width="7.5703125" style="150" customWidth="1"/>
    <col min="9727" max="9735" width="11.42578125" style="150"/>
    <col min="9736" max="9736" width="16.7109375" style="150" customWidth="1"/>
    <col min="9737" max="9737" width="28.7109375" style="150" customWidth="1"/>
    <col min="9738" max="9739" width="17.5703125" style="150" customWidth="1"/>
    <col min="9740" max="9740" width="16.28515625" style="150" customWidth="1"/>
    <col min="9741" max="9741" width="15.7109375" style="150" customWidth="1"/>
    <col min="9742" max="9742" width="28" style="150" customWidth="1"/>
    <col min="9743" max="9743" width="19.85546875" style="150" customWidth="1"/>
    <col min="9744" max="9744" width="18" style="150" customWidth="1"/>
    <col min="9745" max="9745" width="20.85546875" style="150" customWidth="1"/>
    <col min="9746" max="9746" width="39.85546875" style="150" customWidth="1"/>
    <col min="9747" max="9981" width="11.42578125" style="150"/>
    <col min="9982" max="9982" width="7.5703125" style="150" customWidth="1"/>
    <col min="9983" max="9991" width="11.42578125" style="150"/>
    <col min="9992" max="9992" width="16.7109375" style="150" customWidth="1"/>
    <col min="9993" max="9993" width="28.7109375" style="150" customWidth="1"/>
    <col min="9994" max="9995" width="17.5703125" style="150" customWidth="1"/>
    <col min="9996" max="9996" width="16.28515625" style="150" customWidth="1"/>
    <col min="9997" max="9997" width="15.7109375" style="150" customWidth="1"/>
    <col min="9998" max="9998" width="28" style="150" customWidth="1"/>
    <col min="9999" max="9999" width="19.85546875" style="150" customWidth="1"/>
    <col min="10000" max="10000" width="18" style="150" customWidth="1"/>
    <col min="10001" max="10001" width="20.85546875" style="150" customWidth="1"/>
    <col min="10002" max="10002" width="39.85546875" style="150" customWidth="1"/>
    <col min="10003" max="10237" width="11.42578125" style="150"/>
    <col min="10238" max="10238" width="7.5703125" style="150" customWidth="1"/>
    <col min="10239" max="10247" width="11.42578125" style="150"/>
    <col min="10248" max="10248" width="16.7109375" style="150" customWidth="1"/>
    <col min="10249" max="10249" width="28.7109375" style="150" customWidth="1"/>
    <col min="10250" max="10251" width="17.5703125" style="150" customWidth="1"/>
    <col min="10252" max="10252" width="16.28515625" style="150" customWidth="1"/>
    <col min="10253" max="10253" width="15.7109375" style="150" customWidth="1"/>
    <col min="10254" max="10254" width="28" style="150" customWidth="1"/>
    <col min="10255" max="10255" width="19.85546875" style="150" customWidth="1"/>
    <col min="10256" max="10256" width="18" style="150" customWidth="1"/>
    <col min="10257" max="10257" width="20.85546875" style="150" customWidth="1"/>
    <col min="10258" max="10258" width="39.85546875" style="150" customWidth="1"/>
    <col min="10259" max="10493" width="11.42578125" style="150"/>
    <col min="10494" max="10494" width="7.5703125" style="150" customWidth="1"/>
    <col min="10495" max="10503" width="11.42578125" style="150"/>
    <col min="10504" max="10504" width="16.7109375" style="150" customWidth="1"/>
    <col min="10505" max="10505" width="28.7109375" style="150" customWidth="1"/>
    <col min="10506" max="10507" width="17.5703125" style="150" customWidth="1"/>
    <col min="10508" max="10508" width="16.28515625" style="150" customWidth="1"/>
    <col min="10509" max="10509" width="15.7109375" style="150" customWidth="1"/>
    <col min="10510" max="10510" width="28" style="150" customWidth="1"/>
    <col min="10511" max="10511" width="19.85546875" style="150" customWidth="1"/>
    <col min="10512" max="10512" width="18" style="150" customWidth="1"/>
    <col min="10513" max="10513" width="20.85546875" style="150" customWidth="1"/>
    <col min="10514" max="10514" width="39.85546875" style="150" customWidth="1"/>
    <col min="10515" max="10749" width="11.42578125" style="150"/>
    <col min="10750" max="10750" width="7.5703125" style="150" customWidth="1"/>
    <col min="10751" max="10759" width="11.42578125" style="150"/>
    <col min="10760" max="10760" width="16.7109375" style="150" customWidth="1"/>
    <col min="10761" max="10761" width="28.7109375" style="150" customWidth="1"/>
    <col min="10762" max="10763" width="17.5703125" style="150" customWidth="1"/>
    <col min="10764" max="10764" width="16.28515625" style="150" customWidth="1"/>
    <col min="10765" max="10765" width="15.7109375" style="150" customWidth="1"/>
    <col min="10766" max="10766" width="28" style="150" customWidth="1"/>
    <col min="10767" max="10767" width="19.85546875" style="150" customWidth="1"/>
    <col min="10768" max="10768" width="18" style="150" customWidth="1"/>
    <col min="10769" max="10769" width="20.85546875" style="150" customWidth="1"/>
    <col min="10770" max="10770" width="39.85546875" style="150" customWidth="1"/>
    <col min="10771" max="11005" width="11.42578125" style="150"/>
    <col min="11006" max="11006" width="7.5703125" style="150" customWidth="1"/>
    <col min="11007" max="11015" width="11.42578125" style="150"/>
    <col min="11016" max="11016" width="16.7109375" style="150" customWidth="1"/>
    <col min="11017" max="11017" width="28.7109375" style="150" customWidth="1"/>
    <col min="11018" max="11019" width="17.5703125" style="150" customWidth="1"/>
    <col min="11020" max="11020" width="16.28515625" style="150" customWidth="1"/>
    <col min="11021" max="11021" width="15.7109375" style="150" customWidth="1"/>
    <col min="11022" max="11022" width="28" style="150" customWidth="1"/>
    <col min="11023" max="11023" width="19.85546875" style="150" customWidth="1"/>
    <col min="11024" max="11024" width="18" style="150" customWidth="1"/>
    <col min="11025" max="11025" width="20.85546875" style="150" customWidth="1"/>
    <col min="11026" max="11026" width="39.85546875" style="150" customWidth="1"/>
    <col min="11027" max="11261" width="11.42578125" style="150"/>
    <col min="11262" max="11262" width="7.5703125" style="150" customWidth="1"/>
    <col min="11263" max="11271" width="11.42578125" style="150"/>
    <col min="11272" max="11272" width="16.7109375" style="150" customWidth="1"/>
    <col min="11273" max="11273" width="28.7109375" style="150" customWidth="1"/>
    <col min="11274" max="11275" width="17.5703125" style="150" customWidth="1"/>
    <col min="11276" max="11276" width="16.28515625" style="150" customWidth="1"/>
    <col min="11277" max="11277" width="15.7109375" style="150" customWidth="1"/>
    <col min="11278" max="11278" width="28" style="150" customWidth="1"/>
    <col min="11279" max="11279" width="19.85546875" style="150" customWidth="1"/>
    <col min="11280" max="11280" width="18" style="150" customWidth="1"/>
    <col min="11281" max="11281" width="20.85546875" style="150" customWidth="1"/>
    <col min="11282" max="11282" width="39.85546875" style="150" customWidth="1"/>
    <col min="11283" max="11517" width="11.42578125" style="150"/>
    <col min="11518" max="11518" width="7.5703125" style="150" customWidth="1"/>
    <col min="11519" max="11527" width="11.42578125" style="150"/>
    <col min="11528" max="11528" width="16.7109375" style="150" customWidth="1"/>
    <col min="11529" max="11529" width="28.7109375" style="150" customWidth="1"/>
    <col min="11530" max="11531" width="17.5703125" style="150" customWidth="1"/>
    <col min="11532" max="11532" width="16.28515625" style="150" customWidth="1"/>
    <col min="11533" max="11533" width="15.7109375" style="150" customWidth="1"/>
    <col min="11534" max="11534" width="28" style="150" customWidth="1"/>
    <col min="11535" max="11535" width="19.85546875" style="150" customWidth="1"/>
    <col min="11536" max="11536" width="18" style="150" customWidth="1"/>
    <col min="11537" max="11537" width="20.85546875" style="150" customWidth="1"/>
    <col min="11538" max="11538" width="39.85546875" style="150" customWidth="1"/>
    <col min="11539" max="11773" width="11.42578125" style="150"/>
    <col min="11774" max="11774" width="7.5703125" style="150" customWidth="1"/>
    <col min="11775" max="11783" width="11.42578125" style="150"/>
    <col min="11784" max="11784" width="16.7109375" style="150" customWidth="1"/>
    <col min="11785" max="11785" width="28.7109375" style="150" customWidth="1"/>
    <col min="11786" max="11787" width="17.5703125" style="150" customWidth="1"/>
    <col min="11788" max="11788" width="16.28515625" style="150" customWidth="1"/>
    <col min="11789" max="11789" width="15.7109375" style="150" customWidth="1"/>
    <col min="11790" max="11790" width="28" style="150" customWidth="1"/>
    <col min="11791" max="11791" width="19.85546875" style="150" customWidth="1"/>
    <col min="11792" max="11792" width="18" style="150" customWidth="1"/>
    <col min="11793" max="11793" width="20.85546875" style="150" customWidth="1"/>
    <col min="11794" max="11794" width="39.85546875" style="150" customWidth="1"/>
    <col min="11795" max="12029" width="11.42578125" style="150"/>
    <col min="12030" max="12030" width="7.5703125" style="150" customWidth="1"/>
    <col min="12031" max="12039" width="11.42578125" style="150"/>
    <col min="12040" max="12040" width="16.7109375" style="150" customWidth="1"/>
    <col min="12041" max="12041" width="28.7109375" style="150" customWidth="1"/>
    <col min="12042" max="12043" width="17.5703125" style="150" customWidth="1"/>
    <col min="12044" max="12044" width="16.28515625" style="150" customWidth="1"/>
    <col min="12045" max="12045" width="15.7109375" style="150" customWidth="1"/>
    <col min="12046" max="12046" width="28" style="150" customWidth="1"/>
    <col min="12047" max="12047" width="19.85546875" style="150" customWidth="1"/>
    <col min="12048" max="12048" width="18" style="150" customWidth="1"/>
    <col min="12049" max="12049" width="20.85546875" style="150" customWidth="1"/>
    <col min="12050" max="12050" width="39.85546875" style="150" customWidth="1"/>
    <col min="12051" max="12285" width="11.42578125" style="150"/>
    <col min="12286" max="12286" width="7.5703125" style="150" customWidth="1"/>
    <col min="12287" max="12295" width="11.42578125" style="150"/>
    <col min="12296" max="12296" width="16.7109375" style="150" customWidth="1"/>
    <col min="12297" max="12297" width="28.7109375" style="150" customWidth="1"/>
    <col min="12298" max="12299" width="17.5703125" style="150" customWidth="1"/>
    <col min="12300" max="12300" width="16.28515625" style="150" customWidth="1"/>
    <col min="12301" max="12301" width="15.7109375" style="150" customWidth="1"/>
    <col min="12302" max="12302" width="28" style="150" customWidth="1"/>
    <col min="12303" max="12303" width="19.85546875" style="150" customWidth="1"/>
    <col min="12304" max="12304" width="18" style="150" customWidth="1"/>
    <col min="12305" max="12305" width="20.85546875" style="150" customWidth="1"/>
    <col min="12306" max="12306" width="39.85546875" style="150" customWidth="1"/>
    <col min="12307" max="12541" width="11.42578125" style="150"/>
    <col min="12542" max="12542" width="7.5703125" style="150" customWidth="1"/>
    <col min="12543" max="12551" width="11.42578125" style="150"/>
    <col min="12552" max="12552" width="16.7109375" style="150" customWidth="1"/>
    <col min="12553" max="12553" width="28.7109375" style="150" customWidth="1"/>
    <col min="12554" max="12555" width="17.5703125" style="150" customWidth="1"/>
    <col min="12556" max="12556" width="16.28515625" style="150" customWidth="1"/>
    <col min="12557" max="12557" width="15.7109375" style="150" customWidth="1"/>
    <col min="12558" max="12558" width="28" style="150" customWidth="1"/>
    <col min="12559" max="12559" width="19.85546875" style="150" customWidth="1"/>
    <col min="12560" max="12560" width="18" style="150" customWidth="1"/>
    <col min="12561" max="12561" width="20.85546875" style="150" customWidth="1"/>
    <col min="12562" max="12562" width="39.85546875" style="150" customWidth="1"/>
    <col min="12563" max="12797" width="11.42578125" style="150"/>
    <col min="12798" max="12798" width="7.5703125" style="150" customWidth="1"/>
    <col min="12799" max="12807" width="11.42578125" style="150"/>
    <col min="12808" max="12808" width="16.7109375" style="150" customWidth="1"/>
    <col min="12809" max="12809" width="28.7109375" style="150" customWidth="1"/>
    <col min="12810" max="12811" width="17.5703125" style="150" customWidth="1"/>
    <col min="12812" max="12812" width="16.28515625" style="150" customWidth="1"/>
    <col min="12813" max="12813" width="15.7109375" style="150" customWidth="1"/>
    <col min="12814" max="12814" width="28" style="150" customWidth="1"/>
    <col min="12815" max="12815" width="19.85546875" style="150" customWidth="1"/>
    <col min="12816" max="12816" width="18" style="150" customWidth="1"/>
    <col min="12817" max="12817" width="20.85546875" style="150" customWidth="1"/>
    <col min="12818" max="12818" width="39.85546875" style="150" customWidth="1"/>
    <col min="12819" max="13053" width="11.42578125" style="150"/>
    <col min="13054" max="13054" width="7.5703125" style="150" customWidth="1"/>
    <col min="13055" max="13063" width="11.42578125" style="150"/>
    <col min="13064" max="13064" width="16.7109375" style="150" customWidth="1"/>
    <col min="13065" max="13065" width="28.7109375" style="150" customWidth="1"/>
    <col min="13066" max="13067" width="17.5703125" style="150" customWidth="1"/>
    <col min="13068" max="13068" width="16.28515625" style="150" customWidth="1"/>
    <col min="13069" max="13069" width="15.7109375" style="150" customWidth="1"/>
    <col min="13070" max="13070" width="28" style="150" customWidth="1"/>
    <col min="13071" max="13071" width="19.85546875" style="150" customWidth="1"/>
    <col min="13072" max="13072" width="18" style="150" customWidth="1"/>
    <col min="13073" max="13073" width="20.85546875" style="150" customWidth="1"/>
    <col min="13074" max="13074" width="39.85546875" style="150" customWidth="1"/>
    <col min="13075" max="13309" width="11.42578125" style="150"/>
    <col min="13310" max="13310" width="7.5703125" style="150" customWidth="1"/>
    <col min="13311" max="13319" width="11.42578125" style="150"/>
    <col min="13320" max="13320" width="16.7109375" style="150" customWidth="1"/>
    <col min="13321" max="13321" width="28.7109375" style="150" customWidth="1"/>
    <col min="13322" max="13323" width="17.5703125" style="150" customWidth="1"/>
    <col min="13324" max="13324" width="16.28515625" style="150" customWidth="1"/>
    <col min="13325" max="13325" width="15.7109375" style="150" customWidth="1"/>
    <col min="13326" max="13326" width="28" style="150" customWidth="1"/>
    <col min="13327" max="13327" width="19.85546875" style="150" customWidth="1"/>
    <col min="13328" max="13328" width="18" style="150" customWidth="1"/>
    <col min="13329" max="13329" width="20.85546875" style="150" customWidth="1"/>
    <col min="13330" max="13330" width="39.85546875" style="150" customWidth="1"/>
    <col min="13331" max="13565" width="11.42578125" style="150"/>
    <col min="13566" max="13566" width="7.5703125" style="150" customWidth="1"/>
    <col min="13567" max="13575" width="11.42578125" style="150"/>
    <col min="13576" max="13576" width="16.7109375" style="150" customWidth="1"/>
    <col min="13577" max="13577" width="28.7109375" style="150" customWidth="1"/>
    <col min="13578" max="13579" width="17.5703125" style="150" customWidth="1"/>
    <col min="13580" max="13580" width="16.28515625" style="150" customWidth="1"/>
    <col min="13581" max="13581" width="15.7109375" style="150" customWidth="1"/>
    <col min="13582" max="13582" width="28" style="150" customWidth="1"/>
    <col min="13583" max="13583" width="19.85546875" style="150" customWidth="1"/>
    <col min="13584" max="13584" width="18" style="150" customWidth="1"/>
    <col min="13585" max="13585" width="20.85546875" style="150" customWidth="1"/>
    <col min="13586" max="13586" width="39.85546875" style="150" customWidth="1"/>
    <col min="13587" max="13821" width="11.42578125" style="150"/>
    <col min="13822" max="13822" width="7.5703125" style="150" customWidth="1"/>
    <col min="13823" max="13831" width="11.42578125" style="150"/>
    <col min="13832" max="13832" width="16.7109375" style="150" customWidth="1"/>
    <col min="13833" max="13833" width="28.7109375" style="150" customWidth="1"/>
    <col min="13834" max="13835" width="17.5703125" style="150" customWidth="1"/>
    <col min="13836" max="13836" width="16.28515625" style="150" customWidth="1"/>
    <col min="13837" max="13837" width="15.7109375" style="150" customWidth="1"/>
    <col min="13838" max="13838" width="28" style="150" customWidth="1"/>
    <col min="13839" max="13839" width="19.85546875" style="150" customWidth="1"/>
    <col min="13840" max="13840" width="18" style="150" customWidth="1"/>
    <col min="13841" max="13841" width="20.85546875" style="150" customWidth="1"/>
    <col min="13842" max="13842" width="39.85546875" style="150" customWidth="1"/>
    <col min="13843" max="14077" width="11.42578125" style="150"/>
    <col min="14078" max="14078" width="7.5703125" style="150" customWidth="1"/>
    <col min="14079" max="14087" width="11.42578125" style="150"/>
    <col min="14088" max="14088" width="16.7109375" style="150" customWidth="1"/>
    <col min="14089" max="14089" width="28.7109375" style="150" customWidth="1"/>
    <col min="14090" max="14091" width="17.5703125" style="150" customWidth="1"/>
    <col min="14092" max="14092" width="16.28515625" style="150" customWidth="1"/>
    <col min="14093" max="14093" width="15.7109375" style="150" customWidth="1"/>
    <col min="14094" max="14094" width="28" style="150" customWidth="1"/>
    <col min="14095" max="14095" width="19.85546875" style="150" customWidth="1"/>
    <col min="14096" max="14096" width="18" style="150" customWidth="1"/>
    <col min="14097" max="14097" width="20.85546875" style="150" customWidth="1"/>
    <col min="14098" max="14098" width="39.85546875" style="150" customWidth="1"/>
    <col min="14099" max="14333" width="11.42578125" style="150"/>
    <col min="14334" max="14334" width="7.5703125" style="150" customWidth="1"/>
    <col min="14335" max="14343" width="11.42578125" style="150"/>
    <col min="14344" max="14344" width="16.7109375" style="150" customWidth="1"/>
    <col min="14345" max="14345" width="28.7109375" style="150" customWidth="1"/>
    <col min="14346" max="14347" width="17.5703125" style="150" customWidth="1"/>
    <col min="14348" max="14348" width="16.28515625" style="150" customWidth="1"/>
    <col min="14349" max="14349" width="15.7109375" style="150" customWidth="1"/>
    <col min="14350" max="14350" width="28" style="150" customWidth="1"/>
    <col min="14351" max="14351" width="19.85546875" style="150" customWidth="1"/>
    <col min="14352" max="14352" width="18" style="150" customWidth="1"/>
    <col min="14353" max="14353" width="20.85546875" style="150" customWidth="1"/>
    <col min="14354" max="14354" width="39.85546875" style="150" customWidth="1"/>
    <col min="14355" max="14589" width="11.42578125" style="150"/>
    <col min="14590" max="14590" width="7.5703125" style="150" customWidth="1"/>
    <col min="14591" max="14599" width="11.42578125" style="150"/>
    <col min="14600" max="14600" width="16.7109375" style="150" customWidth="1"/>
    <col min="14601" max="14601" width="28.7109375" style="150" customWidth="1"/>
    <col min="14602" max="14603" width="17.5703125" style="150" customWidth="1"/>
    <col min="14604" max="14604" width="16.28515625" style="150" customWidth="1"/>
    <col min="14605" max="14605" width="15.7109375" style="150" customWidth="1"/>
    <col min="14606" max="14606" width="28" style="150" customWidth="1"/>
    <col min="14607" max="14607" width="19.85546875" style="150" customWidth="1"/>
    <col min="14608" max="14608" width="18" style="150" customWidth="1"/>
    <col min="14609" max="14609" width="20.85546875" style="150" customWidth="1"/>
    <col min="14610" max="14610" width="39.85546875" style="150" customWidth="1"/>
    <col min="14611" max="14845" width="11.42578125" style="150"/>
    <col min="14846" max="14846" width="7.5703125" style="150" customWidth="1"/>
    <col min="14847" max="14855" width="11.42578125" style="150"/>
    <col min="14856" max="14856" width="16.7109375" style="150" customWidth="1"/>
    <col min="14857" max="14857" width="28.7109375" style="150" customWidth="1"/>
    <col min="14858" max="14859" width="17.5703125" style="150" customWidth="1"/>
    <col min="14860" max="14860" width="16.28515625" style="150" customWidth="1"/>
    <col min="14861" max="14861" width="15.7109375" style="150" customWidth="1"/>
    <col min="14862" max="14862" width="28" style="150" customWidth="1"/>
    <col min="14863" max="14863" width="19.85546875" style="150" customWidth="1"/>
    <col min="14864" max="14864" width="18" style="150" customWidth="1"/>
    <col min="14865" max="14865" width="20.85546875" style="150" customWidth="1"/>
    <col min="14866" max="14866" width="39.85546875" style="150" customWidth="1"/>
    <col min="14867" max="15101" width="11.42578125" style="150"/>
    <col min="15102" max="15102" width="7.5703125" style="150" customWidth="1"/>
    <col min="15103" max="15111" width="11.42578125" style="150"/>
    <col min="15112" max="15112" width="16.7109375" style="150" customWidth="1"/>
    <col min="15113" max="15113" width="28.7109375" style="150" customWidth="1"/>
    <col min="15114" max="15115" width="17.5703125" style="150" customWidth="1"/>
    <col min="15116" max="15116" width="16.28515625" style="150" customWidth="1"/>
    <col min="15117" max="15117" width="15.7109375" style="150" customWidth="1"/>
    <col min="15118" max="15118" width="28" style="150" customWidth="1"/>
    <col min="15119" max="15119" width="19.85546875" style="150" customWidth="1"/>
    <col min="15120" max="15120" width="18" style="150" customWidth="1"/>
    <col min="15121" max="15121" width="20.85546875" style="150" customWidth="1"/>
    <col min="15122" max="15122" width="39.85546875" style="150" customWidth="1"/>
    <col min="15123" max="15357" width="11.42578125" style="150"/>
    <col min="15358" max="15358" width="7.5703125" style="150" customWidth="1"/>
    <col min="15359" max="15367" width="11.42578125" style="150"/>
    <col min="15368" max="15368" width="16.7109375" style="150" customWidth="1"/>
    <col min="15369" max="15369" width="28.7109375" style="150" customWidth="1"/>
    <col min="15370" max="15371" width="17.5703125" style="150" customWidth="1"/>
    <col min="15372" max="15372" width="16.28515625" style="150" customWidth="1"/>
    <col min="15373" max="15373" width="15.7109375" style="150" customWidth="1"/>
    <col min="15374" max="15374" width="28" style="150" customWidth="1"/>
    <col min="15375" max="15375" width="19.85546875" style="150" customWidth="1"/>
    <col min="15376" max="15376" width="18" style="150" customWidth="1"/>
    <col min="15377" max="15377" width="20.85546875" style="150" customWidth="1"/>
    <col min="15378" max="15378" width="39.85546875" style="150" customWidth="1"/>
    <col min="15379" max="15613" width="11.42578125" style="150"/>
    <col min="15614" max="15614" width="7.5703125" style="150" customWidth="1"/>
    <col min="15615" max="15623" width="11.42578125" style="150"/>
    <col min="15624" max="15624" width="16.7109375" style="150" customWidth="1"/>
    <col min="15625" max="15625" width="28.7109375" style="150" customWidth="1"/>
    <col min="15626" max="15627" width="17.5703125" style="150" customWidth="1"/>
    <col min="15628" max="15628" width="16.28515625" style="150" customWidth="1"/>
    <col min="15629" max="15629" width="15.7109375" style="150" customWidth="1"/>
    <col min="15630" max="15630" width="28" style="150" customWidth="1"/>
    <col min="15631" max="15631" width="19.85546875" style="150" customWidth="1"/>
    <col min="15632" max="15632" width="18" style="150" customWidth="1"/>
    <col min="15633" max="15633" width="20.85546875" style="150" customWidth="1"/>
    <col min="15634" max="15634" width="39.85546875" style="150" customWidth="1"/>
    <col min="15635" max="15869" width="11.42578125" style="150"/>
    <col min="15870" max="15870" width="7.5703125" style="150" customWidth="1"/>
    <col min="15871" max="15879" width="11.42578125" style="150"/>
    <col min="15880" max="15880" width="16.7109375" style="150" customWidth="1"/>
    <col min="15881" max="15881" width="28.7109375" style="150" customWidth="1"/>
    <col min="15882" max="15883" width="17.5703125" style="150" customWidth="1"/>
    <col min="15884" max="15884" width="16.28515625" style="150" customWidth="1"/>
    <col min="15885" max="15885" width="15.7109375" style="150" customWidth="1"/>
    <col min="15886" max="15886" width="28" style="150" customWidth="1"/>
    <col min="15887" max="15887" width="19.85546875" style="150" customWidth="1"/>
    <col min="15888" max="15888" width="18" style="150" customWidth="1"/>
    <col min="15889" max="15889" width="20.85546875" style="150" customWidth="1"/>
    <col min="15890" max="15890" width="39.85546875" style="150" customWidth="1"/>
    <col min="15891" max="16125" width="11.42578125" style="150"/>
    <col min="16126" max="16126" width="7.5703125" style="150" customWidth="1"/>
    <col min="16127" max="16135" width="11.42578125" style="150"/>
    <col min="16136" max="16136" width="16.7109375" style="150" customWidth="1"/>
    <col min="16137" max="16137" width="28.7109375" style="150" customWidth="1"/>
    <col min="16138" max="16139" width="17.5703125" style="150" customWidth="1"/>
    <col min="16140" max="16140" width="16.28515625" style="150" customWidth="1"/>
    <col min="16141" max="16141" width="15.7109375" style="150" customWidth="1"/>
    <col min="16142" max="16142" width="28" style="150" customWidth="1"/>
    <col min="16143" max="16143" width="19.85546875" style="150" customWidth="1"/>
    <col min="16144" max="16144" width="18" style="150" customWidth="1"/>
    <col min="16145" max="16145" width="20.85546875" style="150" customWidth="1"/>
    <col min="16146" max="16146" width="39.85546875" style="150" customWidth="1"/>
    <col min="16147" max="16384" width="11.42578125" style="150"/>
  </cols>
  <sheetData>
    <row r="2" spans="1:14" s="159" customFormat="1" ht="26.25" x14ac:dyDescent="0.4">
      <c r="A2" s="223" t="s">
        <v>115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4" ht="21" x14ac:dyDescent="0.35">
      <c r="B3" s="232" t="s">
        <v>128</v>
      </c>
      <c r="C3" s="232"/>
      <c r="D3" s="232"/>
      <c r="E3" s="232"/>
      <c r="F3" s="232"/>
      <c r="G3" s="232"/>
      <c r="H3" s="233" t="s">
        <v>118</v>
      </c>
      <c r="I3" s="233"/>
      <c r="J3" s="233"/>
      <c r="K3" s="233"/>
      <c r="L3" s="233"/>
      <c r="M3" s="233"/>
      <c r="N3" s="212"/>
    </row>
    <row r="4" spans="1:14" s="198" customFormat="1" ht="63" x14ac:dyDescent="0.2">
      <c r="A4" s="196" t="s">
        <v>106</v>
      </c>
      <c r="B4" s="193" t="s">
        <v>107</v>
      </c>
      <c r="C4" s="193" t="s">
        <v>109</v>
      </c>
      <c r="D4" s="193" t="s">
        <v>110</v>
      </c>
      <c r="E4" s="193" t="s">
        <v>111</v>
      </c>
      <c r="F4" s="213" t="str">
        <f>CONCATENATE("Drets a reconeixer ",'desviacions subv +'!I2+1," i següents")</f>
        <v>Drets a reconeixer 2024 i següents</v>
      </c>
      <c r="G4" s="193" t="s">
        <v>131</v>
      </c>
      <c r="H4" s="193" t="s">
        <v>129</v>
      </c>
      <c r="I4" s="193" t="s">
        <v>113</v>
      </c>
      <c r="J4" s="193" t="s">
        <v>130</v>
      </c>
      <c r="K4" s="213" t="str">
        <f>CONCATENATE("Obligacions reconegudes ",'desviacions subv +'!I2-1," i anteriors")</f>
        <v>Obligacions reconegudes 2022 i anteriors</v>
      </c>
      <c r="L4" s="213" t="str">
        <f>CONCATENATE("Obligacions reconegudes ",'desviacions subv +'!I2)</f>
        <v>Obligacions reconegudes 2023</v>
      </c>
      <c r="M4" s="213" t="str">
        <f>CONCATENATE("Obligacions a reconeixer ",'desviacions subv +'!I2+1," i següents")</f>
        <v>Obligacions a reconeixer 2024 i següents</v>
      </c>
      <c r="N4" s="197" t="s">
        <v>132</v>
      </c>
    </row>
    <row r="5" spans="1:14" ht="15" x14ac:dyDescent="0.25">
      <c r="A5" s="160"/>
      <c r="B5" s="162"/>
      <c r="C5" s="218"/>
      <c r="D5" s="218"/>
      <c r="E5" s="161"/>
      <c r="F5" s="187"/>
      <c r="G5" s="187"/>
      <c r="H5" s="175"/>
      <c r="I5" s="175"/>
      <c r="J5" s="191"/>
      <c r="K5" s="191"/>
      <c r="L5" s="191"/>
      <c r="M5" s="191"/>
      <c r="N5" s="175"/>
    </row>
    <row r="6" spans="1:14" ht="15" x14ac:dyDescent="0.25">
      <c r="A6" s="160"/>
      <c r="B6" s="162"/>
      <c r="C6" s="218"/>
      <c r="D6" s="218"/>
      <c r="E6" s="161"/>
      <c r="F6" s="187"/>
      <c r="G6" s="187"/>
      <c r="H6" s="175"/>
      <c r="I6" s="175"/>
      <c r="J6" s="191"/>
      <c r="K6" s="191"/>
      <c r="L6" s="191"/>
      <c r="M6" s="191"/>
      <c r="N6" s="175"/>
    </row>
    <row r="7" spans="1:14" ht="15" x14ac:dyDescent="0.25">
      <c r="A7" s="160"/>
      <c r="B7" s="162"/>
      <c r="C7" s="218"/>
      <c r="D7" s="218"/>
      <c r="E7" s="161"/>
      <c r="F7" s="187"/>
      <c r="G7" s="187"/>
      <c r="H7" s="175"/>
      <c r="I7" s="175"/>
      <c r="J7" s="191"/>
      <c r="K7" s="191"/>
      <c r="L7" s="191"/>
      <c r="M7" s="191"/>
      <c r="N7" s="175"/>
    </row>
    <row r="8" spans="1:14" ht="15" x14ac:dyDescent="0.25">
      <c r="A8" s="160"/>
      <c r="B8" s="162"/>
      <c r="C8" s="218"/>
      <c r="D8" s="218"/>
      <c r="E8" s="161"/>
      <c r="F8" s="187"/>
      <c r="G8" s="187"/>
      <c r="H8" s="175"/>
      <c r="I8" s="175"/>
      <c r="J8" s="191"/>
      <c r="K8" s="191"/>
      <c r="L8" s="191"/>
      <c r="M8" s="191"/>
      <c r="N8" s="175"/>
    </row>
    <row r="9" spans="1:14" ht="15" x14ac:dyDescent="0.25">
      <c r="A9" s="160"/>
      <c r="B9" s="162"/>
      <c r="C9" s="218"/>
      <c r="D9" s="218"/>
      <c r="E9" s="161"/>
      <c r="F9" s="187"/>
      <c r="G9" s="187"/>
      <c r="H9" s="175"/>
      <c r="I9" s="175"/>
      <c r="J9" s="191"/>
      <c r="K9" s="191"/>
      <c r="L9" s="191"/>
      <c r="M9" s="191"/>
      <c r="N9" s="175"/>
    </row>
    <row r="10" spans="1:14" ht="15" x14ac:dyDescent="0.25">
      <c r="A10" s="160"/>
      <c r="B10" s="162"/>
      <c r="C10" s="218"/>
      <c r="D10" s="218"/>
      <c r="E10" s="161"/>
      <c r="F10" s="187"/>
      <c r="G10" s="187"/>
      <c r="H10" s="175"/>
      <c r="I10" s="175"/>
      <c r="J10" s="191"/>
      <c r="K10" s="191"/>
      <c r="L10" s="191"/>
      <c r="M10" s="191"/>
      <c r="N10" s="175"/>
    </row>
    <row r="11" spans="1:14" ht="15" x14ac:dyDescent="0.25">
      <c r="A11" s="160"/>
      <c r="B11" s="162"/>
      <c r="C11" s="162"/>
      <c r="D11" s="162"/>
      <c r="E11" s="161"/>
      <c r="F11" s="187"/>
      <c r="G11" s="187"/>
      <c r="H11" s="175"/>
      <c r="I11" s="175"/>
      <c r="J11" s="191"/>
      <c r="K11" s="191"/>
      <c r="L11" s="191"/>
      <c r="M11" s="191"/>
      <c r="N11" s="175"/>
    </row>
    <row r="12" spans="1:14" ht="15" x14ac:dyDescent="0.25">
      <c r="A12" s="160"/>
      <c r="B12" s="162"/>
      <c r="C12" s="162"/>
      <c r="D12" s="162"/>
      <c r="E12" s="161"/>
      <c r="F12" s="187"/>
      <c r="G12" s="187"/>
      <c r="H12" s="175"/>
      <c r="I12" s="175"/>
      <c r="J12" s="191"/>
      <c r="K12" s="191"/>
      <c r="L12" s="191"/>
      <c r="M12" s="191"/>
      <c r="N12" s="175"/>
    </row>
    <row r="13" spans="1:14" ht="15" x14ac:dyDescent="0.25">
      <c r="A13" s="160"/>
      <c r="B13" s="162"/>
      <c r="C13" s="162"/>
      <c r="D13" s="162"/>
      <c r="E13" s="161"/>
      <c r="F13" s="187"/>
      <c r="G13" s="187"/>
      <c r="H13" s="175"/>
      <c r="I13" s="175"/>
      <c r="J13" s="191"/>
      <c r="K13" s="191"/>
      <c r="L13" s="191"/>
      <c r="M13" s="191"/>
      <c r="N13" s="175"/>
    </row>
    <row r="14" spans="1:14" ht="15" x14ac:dyDescent="0.25">
      <c r="A14" s="160"/>
      <c r="B14" s="162"/>
      <c r="C14" s="162"/>
      <c r="D14" s="162"/>
      <c r="E14" s="161"/>
      <c r="F14" s="187"/>
      <c r="G14" s="187"/>
      <c r="H14" s="175"/>
      <c r="I14" s="175"/>
      <c r="J14" s="191"/>
      <c r="K14" s="191"/>
      <c r="L14" s="191"/>
      <c r="M14" s="191"/>
      <c r="N14" s="175"/>
    </row>
    <row r="15" spans="1:14" ht="15" x14ac:dyDescent="0.25">
      <c r="A15" s="160"/>
      <c r="B15" s="162"/>
      <c r="C15" s="162"/>
      <c r="D15" s="162"/>
      <c r="E15" s="161"/>
      <c r="F15" s="187"/>
      <c r="G15" s="187"/>
      <c r="H15" s="175"/>
      <c r="I15" s="175"/>
      <c r="J15" s="191"/>
      <c r="K15" s="191"/>
      <c r="L15" s="191"/>
      <c r="M15" s="191"/>
      <c r="N15" s="175"/>
    </row>
    <row r="16" spans="1:14" ht="15" x14ac:dyDescent="0.25">
      <c r="A16" s="160"/>
      <c r="B16" s="162"/>
      <c r="C16" s="162"/>
      <c r="D16" s="162"/>
      <c r="E16" s="161"/>
      <c r="F16" s="187"/>
      <c r="G16" s="187"/>
      <c r="H16" s="175"/>
      <c r="I16" s="175"/>
      <c r="J16" s="191"/>
      <c r="K16" s="191"/>
      <c r="L16" s="191"/>
      <c r="M16" s="191"/>
      <c r="N16" s="175"/>
    </row>
    <row r="17" spans="1:14" ht="15" x14ac:dyDescent="0.25">
      <c r="A17" s="160"/>
      <c r="B17" s="162"/>
      <c r="C17" s="162"/>
      <c r="D17" s="162"/>
      <c r="E17" s="161"/>
      <c r="F17" s="187"/>
      <c r="G17" s="187"/>
      <c r="H17" s="175"/>
      <c r="I17" s="175"/>
      <c r="J17" s="191"/>
      <c r="K17" s="191"/>
      <c r="L17" s="191"/>
      <c r="M17" s="191"/>
      <c r="N17" s="175"/>
    </row>
    <row r="18" spans="1:14" ht="15" x14ac:dyDescent="0.25">
      <c r="A18" s="160"/>
      <c r="B18" s="162"/>
      <c r="C18" s="162"/>
      <c r="D18" s="162"/>
      <c r="E18" s="161"/>
      <c r="F18" s="187"/>
      <c r="G18" s="187"/>
      <c r="H18" s="175"/>
      <c r="I18" s="175"/>
      <c r="J18" s="191"/>
      <c r="K18" s="191"/>
      <c r="L18" s="191"/>
      <c r="M18" s="191"/>
      <c r="N18" s="175"/>
    </row>
    <row r="19" spans="1:14" ht="15" x14ac:dyDescent="0.25">
      <c r="A19" s="160"/>
      <c r="B19" s="162"/>
      <c r="C19" s="162"/>
      <c r="D19" s="162"/>
      <c r="E19" s="161"/>
      <c r="F19" s="187"/>
      <c r="G19" s="187"/>
      <c r="H19" s="175"/>
      <c r="I19" s="175"/>
      <c r="J19" s="191"/>
      <c r="K19" s="191"/>
      <c r="L19" s="191"/>
      <c r="M19" s="191"/>
      <c r="N19" s="175"/>
    </row>
    <row r="20" spans="1:14" ht="15" x14ac:dyDescent="0.25">
      <c r="A20" s="160"/>
      <c r="B20" s="162"/>
      <c r="C20" s="162"/>
      <c r="D20" s="162"/>
      <c r="E20" s="161"/>
      <c r="F20" s="187"/>
      <c r="G20" s="187"/>
      <c r="H20" s="175"/>
      <c r="I20" s="175"/>
      <c r="J20" s="191"/>
      <c r="K20" s="191"/>
      <c r="L20" s="191"/>
      <c r="M20" s="191"/>
      <c r="N20" s="175"/>
    </row>
    <row r="21" spans="1:14" ht="15" x14ac:dyDescent="0.25">
      <c r="A21" s="160"/>
      <c r="B21" s="162"/>
      <c r="C21" s="162"/>
      <c r="D21" s="192" t="s">
        <v>125</v>
      </c>
      <c r="E21" s="161"/>
      <c r="F21" s="187"/>
      <c r="G21" s="187"/>
      <c r="H21" s="175"/>
      <c r="I21" s="175"/>
      <c r="J21" s="191"/>
      <c r="K21" s="191"/>
      <c r="L21" s="191"/>
      <c r="M21" s="191"/>
      <c r="N21" s="175"/>
    </row>
    <row r="22" spans="1:14" ht="15" x14ac:dyDescent="0.25">
      <c r="A22" s="160"/>
      <c r="B22" s="162"/>
      <c r="C22" s="162"/>
      <c r="D22" s="192" t="s">
        <v>124</v>
      </c>
      <c r="E22" s="161"/>
      <c r="F22" s="187"/>
      <c r="G22" s="187"/>
      <c r="H22" s="175"/>
      <c r="I22" s="175"/>
      <c r="J22" s="191"/>
      <c r="K22" s="191"/>
      <c r="L22" s="191"/>
      <c r="M22" s="191"/>
      <c r="N22" s="175"/>
    </row>
    <row r="23" spans="1:14" ht="15" x14ac:dyDescent="0.25">
      <c r="A23" s="160"/>
      <c r="B23" s="162"/>
      <c r="C23" s="162"/>
      <c r="D23" s="192" t="s">
        <v>126</v>
      </c>
      <c r="E23" s="161"/>
      <c r="F23" s="187"/>
      <c r="G23" s="187"/>
      <c r="H23" s="175"/>
      <c r="I23" s="175"/>
      <c r="J23" s="191"/>
      <c r="K23" s="191"/>
      <c r="L23" s="191"/>
      <c r="M23" s="191"/>
      <c r="N23" s="175"/>
    </row>
    <row r="24" spans="1:14" ht="15" x14ac:dyDescent="0.25">
      <c r="A24" s="160"/>
      <c r="B24" s="162"/>
      <c r="C24" s="162"/>
      <c r="D24" s="192" t="s">
        <v>127</v>
      </c>
      <c r="E24" s="161"/>
      <c r="F24" s="187"/>
      <c r="G24" s="187"/>
      <c r="H24" s="175"/>
      <c r="I24" s="175"/>
      <c r="J24" s="191"/>
      <c r="K24" s="191"/>
      <c r="L24" s="191"/>
      <c r="M24" s="191"/>
      <c r="N24" s="175"/>
    </row>
  </sheetData>
  <mergeCells count="3">
    <mergeCell ref="A2:N2"/>
    <mergeCell ref="B3:G3"/>
    <mergeCell ref="H3:M3"/>
  </mergeCells>
  <pageMargins left="0.7" right="0.7" top="0.75" bottom="0.75" header="0.3" footer="0.3"/>
  <pageSetup paperSize="9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42"/>
  <sheetViews>
    <sheetView zoomScale="90" zoomScaleNormal="90" workbookViewId="0">
      <selection activeCell="L4" sqref="L4:P9"/>
    </sheetView>
  </sheetViews>
  <sheetFormatPr defaultColWidth="11.42578125" defaultRowHeight="12.75" x14ac:dyDescent="0.2"/>
  <cols>
    <col min="1" max="1" width="9.8554687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24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52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72" priority="9" stopIfTrue="1" operator="equal">
      <formula>"POSITIVA"</formula>
    </cfRule>
  </conditionalFormatting>
  <conditionalFormatting sqref="S4:S20">
    <cfRule type="cellIs" dxfId="71" priority="5" stopIfTrue="1" operator="equal">
      <formula>"NEGATIVA"</formula>
    </cfRule>
  </conditionalFormatting>
  <conditionalFormatting sqref="S27">
    <cfRule type="cellIs" dxfId="70" priority="1" stopIfTrue="1" operator="greaterThanOrEqual">
      <formula>0</formula>
    </cfRule>
    <cfRule type="cellIs" dxfId="69" priority="2" stopIfTrue="1" operator="lessThan">
      <formula>0</formula>
    </cfRule>
  </conditionalFormatting>
  <conditionalFormatting sqref="U21">
    <cfRule type="cellIs" dxfId="68" priority="3" stopIfTrue="1" operator="greaterThanOrEqual">
      <formula>0</formula>
    </cfRule>
    <cfRule type="cellIs" dxfId="67" priority="4" stopIfTrue="1" operator="lessThan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42"/>
  <sheetViews>
    <sheetView zoomScale="90" zoomScaleNormal="90" workbookViewId="0">
      <selection activeCell="L4" sqref="L4:L6"/>
    </sheetView>
  </sheetViews>
  <sheetFormatPr defaultColWidth="11.42578125" defaultRowHeight="12.75" x14ac:dyDescent="0.2"/>
  <cols>
    <col min="1" max="1" width="9.425781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25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66" priority="9" stopIfTrue="1" operator="equal">
      <formula>"POSITIVA"</formula>
    </cfRule>
  </conditionalFormatting>
  <conditionalFormatting sqref="S4:S20">
    <cfRule type="cellIs" dxfId="65" priority="5" stopIfTrue="1" operator="equal">
      <formula>"NEGATIVA"</formula>
    </cfRule>
  </conditionalFormatting>
  <conditionalFormatting sqref="S27">
    <cfRule type="cellIs" dxfId="64" priority="1" stopIfTrue="1" operator="greaterThanOrEqual">
      <formula>0</formula>
    </cfRule>
    <cfRule type="cellIs" dxfId="63" priority="2" stopIfTrue="1" operator="lessThan">
      <formula>0</formula>
    </cfRule>
  </conditionalFormatting>
  <conditionalFormatting sqref="U21">
    <cfRule type="cellIs" dxfId="62" priority="3" stopIfTrue="1" operator="greaterThanOrEqual">
      <formula>0</formula>
    </cfRule>
    <cfRule type="cellIs" dxfId="61" priority="4" stopIfTrue="1" operator="lessThan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42"/>
  <sheetViews>
    <sheetView zoomScale="90" zoomScaleNormal="90" workbookViewId="0">
      <selection activeCell="L4" sqref="L4:P8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26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60" priority="9" stopIfTrue="1" operator="equal">
      <formula>"POSITIVA"</formula>
    </cfRule>
  </conditionalFormatting>
  <conditionalFormatting sqref="S4:S20">
    <cfRule type="cellIs" dxfId="59" priority="5" stopIfTrue="1" operator="equal">
      <formula>"NEGATIVA"</formula>
    </cfRule>
  </conditionalFormatting>
  <conditionalFormatting sqref="S27">
    <cfRule type="cellIs" dxfId="58" priority="1" stopIfTrue="1" operator="greaterThanOrEqual">
      <formula>0</formula>
    </cfRule>
    <cfRule type="cellIs" dxfId="57" priority="2" stopIfTrue="1" operator="lessThan">
      <formula>0</formula>
    </cfRule>
  </conditionalFormatting>
  <conditionalFormatting sqref="U21">
    <cfRule type="cellIs" dxfId="56" priority="3" stopIfTrue="1" operator="greaterThanOrEqual">
      <formula>0</formula>
    </cfRule>
    <cfRule type="cellIs" dxfId="55" priority="4" stopIfTrue="1" operator="lessThan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27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54" priority="9" stopIfTrue="1" operator="equal">
      <formula>"POSITIVA"</formula>
    </cfRule>
  </conditionalFormatting>
  <conditionalFormatting sqref="S4:S20">
    <cfRule type="cellIs" dxfId="53" priority="5" stopIfTrue="1" operator="equal">
      <formula>"NEGATIVA"</formula>
    </cfRule>
  </conditionalFormatting>
  <conditionalFormatting sqref="S27">
    <cfRule type="cellIs" dxfId="52" priority="1" stopIfTrue="1" operator="greaterThanOrEqual">
      <formula>0</formula>
    </cfRule>
    <cfRule type="cellIs" dxfId="51" priority="2" stopIfTrue="1" operator="lessThan">
      <formula>0</formula>
    </cfRule>
  </conditionalFormatting>
  <conditionalFormatting sqref="U21">
    <cfRule type="cellIs" dxfId="50" priority="3" stopIfTrue="1" operator="greaterThanOrEqual">
      <formula>0</formula>
    </cfRule>
    <cfRule type="cellIs" dxfId="49" priority="4" stopIfTrue="1" operator="lessThan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28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48" priority="9" stopIfTrue="1" operator="equal">
      <formula>"POSITIVA"</formula>
    </cfRule>
  </conditionalFormatting>
  <conditionalFormatting sqref="S4:S20">
    <cfRule type="cellIs" dxfId="47" priority="5" stopIfTrue="1" operator="equal">
      <formula>"NEGATIVA"</formula>
    </cfRule>
  </conditionalFormatting>
  <conditionalFormatting sqref="S27">
    <cfRule type="cellIs" dxfId="46" priority="1" stopIfTrue="1" operator="greaterThanOrEqual">
      <formula>0</formula>
    </cfRule>
    <cfRule type="cellIs" dxfId="45" priority="2" stopIfTrue="1" operator="lessThan">
      <formula>0</formula>
    </cfRule>
  </conditionalFormatting>
  <conditionalFormatting sqref="U21">
    <cfRule type="cellIs" dxfId="44" priority="3" stopIfTrue="1" operator="greaterThanOrEqual">
      <formula>0</formula>
    </cfRule>
    <cfRule type="cellIs" dxfId="43" priority="4" stopIfTrue="1" operator="lessThan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42"/>
  <sheetViews>
    <sheetView zoomScale="90" zoomScaleNormal="90" workbookViewId="0">
      <selection activeCell="A4" sqref="A4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29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42" priority="9" stopIfTrue="1" operator="equal">
      <formula>"POSITIVA"</formula>
    </cfRule>
  </conditionalFormatting>
  <conditionalFormatting sqref="S4:S20">
    <cfRule type="cellIs" dxfId="41" priority="5" stopIfTrue="1" operator="equal">
      <formula>"NEGATIVA"</formula>
    </cfRule>
  </conditionalFormatting>
  <conditionalFormatting sqref="S27">
    <cfRule type="cellIs" dxfId="40" priority="1" stopIfTrue="1" operator="greaterThanOrEqual">
      <formula>0</formula>
    </cfRule>
    <cfRule type="cellIs" dxfId="39" priority="2" stopIfTrue="1" operator="lessThan">
      <formula>0</formula>
    </cfRule>
  </conditionalFormatting>
  <conditionalFormatting sqref="U21">
    <cfRule type="cellIs" dxfId="38" priority="3" stopIfTrue="1" operator="greaterThanOrEqual">
      <formula>0</formula>
    </cfRule>
    <cfRule type="cellIs" dxfId="37" priority="4" stopIfTrue="1" operator="lessThan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CC68-1CEE-4790-932A-B90E6337A20D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30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36" priority="9" stopIfTrue="1" operator="equal">
      <formula>"POSITIVA"</formula>
    </cfRule>
  </conditionalFormatting>
  <conditionalFormatting sqref="S4:S20">
    <cfRule type="cellIs" dxfId="35" priority="5" stopIfTrue="1" operator="equal">
      <formula>"NEGATIVA"</formula>
    </cfRule>
  </conditionalFormatting>
  <conditionalFormatting sqref="S27">
    <cfRule type="cellIs" dxfId="34" priority="1" stopIfTrue="1" operator="greaterThanOrEqual">
      <formula>0</formula>
    </cfRule>
    <cfRule type="cellIs" dxfId="33" priority="2" stopIfTrue="1" operator="lessThan">
      <formula>0</formula>
    </cfRule>
  </conditionalFormatting>
  <conditionalFormatting sqref="U21">
    <cfRule type="cellIs" dxfId="32" priority="3" stopIfTrue="1" operator="greaterThanOrEqual">
      <formula>0</formula>
    </cfRule>
    <cfRule type="cellIs" dxfId="31" priority="4" stopIfTrue="1" operator="less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D146-41C2-4866-91FC-B5FC44B0E574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31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30" priority="9" stopIfTrue="1" operator="equal">
      <formula>"POSITIVA"</formula>
    </cfRule>
  </conditionalFormatting>
  <conditionalFormatting sqref="S4:S20">
    <cfRule type="cellIs" dxfId="29" priority="5" stopIfTrue="1" operator="equal">
      <formula>"NEGATIVA"</formula>
    </cfRule>
  </conditionalFormatting>
  <conditionalFormatting sqref="S27">
    <cfRule type="cellIs" dxfId="28" priority="1" stopIfTrue="1" operator="greaterThanOrEqual">
      <formula>0</formula>
    </cfRule>
    <cfRule type="cellIs" dxfId="27" priority="2" stopIfTrue="1" operator="lessThan">
      <formula>0</formula>
    </cfRule>
  </conditionalFormatting>
  <conditionalFormatting sqref="U21">
    <cfRule type="cellIs" dxfId="26" priority="3" stopIfTrue="1" operator="greaterThanOrEqual">
      <formula>0</formula>
    </cfRule>
    <cfRule type="cellIs" dxfId="25" priority="4" stopIfTrue="1" operator="lessThan">
      <formula>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A348-43EA-4F3E-87E9-93BEA34EF6BA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32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24" priority="9" stopIfTrue="1" operator="equal">
      <formula>"POSITIVA"</formula>
    </cfRule>
  </conditionalFormatting>
  <conditionalFormatting sqref="S4:S20">
    <cfRule type="cellIs" dxfId="23" priority="5" stopIfTrue="1" operator="equal">
      <formula>"NEGATIVA"</formula>
    </cfRule>
  </conditionalFormatting>
  <conditionalFormatting sqref="S27">
    <cfRule type="cellIs" dxfId="22" priority="1" stopIfTrue="1" operator="greaterThanOrEqual">
      <formula>0</formula>
    </cfRule>
    <cfRule type="cellIs" dxfId="21" priority="2" stopIfTrue="1" operator="lessThan">
      <formula>0</formula>
    </cfRule>
  </conditionalFormatting>
  <conditionalFormatting sqref="U21">
    <cfRule type="cellIs" dxfId="20" priority="3" stopIfTrue="1" operator="greaterThanOrEqual">
      <formula>0</formula>
    </cfRule>
    <cfRule type="cellIs" dxfId="19" priority="4" stopIfTrue="1" operator="less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A07E-EFEC-42B4-AD4B-93373DACADBC}">
  <dimension ref="A1:U42"/>
  <sheetViews>
    <sheetView zoomScale="90" zoomScaleNormal="90" workbookViewId="0">
      <selection activeCell="L4" sqref="L4:P8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33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8" priority="9" stopIfTrue="1" operator="equal">
      <formula>"POSITIVA"</formula>
    </cfRule>
  </conditionalFormatting>
  <conditionalFormatting sqref="S4:S20">
    <cfRule type="cellIs" dxfId="17" priority="5" stopIfTrue="1" operator="equal">
      <formula>"NEGATIVA"</formula>
    </cfRule>
  </conditionalFormatting>
  <conditionalFormatting sqref="S27">
    <cfRule type="cellIs" dxfId="16" priority="1" stopIfTrue="1" operator="greaterThanOrEqual">
      <formula>0</formula>
    </cfRule>
    <cfRule type="cellIs" dxfId="15" priority="2" stopIfTrue="1" operator="lessThan">
      <formula>0</formula>
    </cfRule>
  </conditionalFormatting>
  <conditionalFormatting sqref="U21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H44"/>
  <sheetViews>
    <sheetView showZeros="0" zoomScale="106" zoomScaleNormal="106" workbookViewId="0">
      <pane ySplit="2" topLeftCell="A3" activePane="bottomLeft" state="frozen"/>
      <selection activeCell="D37" sqref="D37"/>
      <selection pane="bottomLeft" activeCell="L23" sqref="L23"/>
    </sheetView>
  </sheetViews>
  <sheetFormatPr defaultColWidth="11.42578125" defaultRowHeight="15" x14ac:dyDescent="0.2"/>
  <cols>
    <col min="1" max="1" width="12.5703125" style="30" bestFit="1" customWidth="1"/>
    <col min="2" max="2" width="33.140625" style="30" bestFit="1" customWidth="1"/>
    <col min="3" max="3" width="14.7109375" style="30" customWidth="1"/>
    <col min="4" max="4" width="15.7109375" style="30" customWidth="1"/>
    <col min="5" max="5" width="16.7109375" style="30" customWidth="1"/>
    <col min="6" max="6" width="13.85546875" style="30" bestFit="1" customWidth="1"/>
    <col min="7" max="16384" width="11.42578125" style="30"/>
  </cols>
  <sheetData>
    <row r="1" spans="1:8" ht="21.75" customHeight="1" thickBot="1" x14ac:dyDescent="0.3">
      <c r="B1" s="110"/>
      <c r="C1" s="234" t="s">
        <v>15</v>
      </c>
      <c r="D1" s="235"/>
      <c r="E1" s="236" t="s">
        <v>25</v>
      </c>
      <c r="F1" s="237"/>
    </row>
    <row r="2" spans="1:8" ht="45" customHeight="1" thickBot="1" x14ac:dyDescent="0.25">
      <c r="A2" s="112" t="s">
        <v>20</v>
      </c>
      <c r="B2" s="111" t="s">
        <v>6</v>
      </c>
      <c r="C2" s="111" t="s">
        <v>16</v>
      </c>
      <c r="D2" s="111" t="s">
        <v>17</v>
      </c>
      <c r="E2" s="111" t="s">
        <v>16</v>
      </c>
      <c r="F2" s="111" t="s">
        <v>17</v>
      </c>
    </row>
    <row r="3" spans="1:8" x14ac:dyDescent="0.2">
      <c r="A3" s="107">
        <f>'1'!D4</f>
        <v>0</v>
      </c>
      <c r="B3" s="107">
        <f>'1'!E4</f>
        <v>0</v>
      </c>
      <c r="C3" s="108">
        <f>'1'!S22</f>
        <v>0</v>
      </c>
      <c r="D3" s="109">
        <f>'1'!S23</f>
        <v>0</v>
      </c>
      <c r="E3" s="109">
        <f>'1'!$S$27</f>
        <v>0</v>
      </c>
      <c r="F3" s="109">
        <f>'1'!$S$29</f>
        <v>0</v>
      </c>
    </row>
    <row r="4" spans="1:8" x14ac:dyDescent="0.2">
      <c r="A4" s="78">
        <f>'2'!D4</f>
        <v>0</v>
      </c>
      <c r="B4" s="78">
        <f>'2'!E4</f>
        <v>0</v>
      </c>
      <c r="C4" s="59">
        <f>'2'!S22</f>
        <v>0</v>
      </c>
      <c r="D4" s="58">
        <f>'2'!S23</f>
        <v>0</v>
      </c>
      <c r="E4" s="109">
        <f>'2'!$S$27</f>
        <v>0</v>
      </c>
      <c r="F4" s="109">
        <f>'2'!$S$29</f>
        <v>0</v>
      </c>
    </row>
    <row r="5" spans="1:8" x14ac:dyDescent="0.2">
      <c r="A5" s="78">
        <f>'3'!D4</f>
        <v>0</v>
      </c>
      <c r="B5" s="78">
        <f>'3'!E4</f>
        <v>0</v>
      </c>
      <c r="C5" s="59">
        <f>'3'!S22</f>
        <v>0</v>
      </c>
      <c r="D5" s="58">
        <f>'3'!S23</f>
        <v>0</v>
      </c>
      <c r="E5" s="109">
        <f>'3'!$S$27</f>
        <v>0</v>
      </c>
      <c r="F5" s="109">
        <f>'3'!$S$29</f>
        <v>0</v>
      </c>
    </row>
    <row r="6" spans="1:8" x14ac:dyDescent="0.2">
      <c r="A6" s="78">
        <f>'4'!D4</f>
        <v>0</v>
      </c>
      <c r="B6" s="78">
        <f>'4'!E4</f>
        <v>0</v>
      </c>
      <c r="C6" s="59">
        <f>'4'!S22</f>
        <v>0</v>
      </c>
      <c r="D6" s="58">
        <f>'4'!S23</f>
        <v>0</v>
      </c>
      <c r="E6" s="109">
        <f>'4'!$S$27</f>
        <v>0</v>
      </c>
      <c r="F6" s="109">
        <f>'4'!$S$29</f>
        <v>0</v>
      </c>
    </row>
    <row r="7" spans="1:8" x14ac:dyDescent="0.2">
      <c r="A7" s="78">
        <f>'5'!D4</f>
        <v>0</v>
      </c>
      <c r="B7" s="78">
        <f>'5'!E4</f>
        <v>0</v>
      </c>
      <c r="C7" s="59">
        <f>'5'!S22</f>
        <v>0</v>
      </c>
      <c r="D7" s="58">
        <f>'5'!S23</f>
        <v>0</v>
      </c>
      <c r="E7" s="109">
        <f>'5'!$S$27</f>
        <v>0</v>
      </c>
      <c r="F7" s="109">
        <f>'5'!$S$29</f>
        <v>0</v>
      </c>
    </row>
    <row r="8" spans="1:8" x14ac:dyDescent="0.2">
      <c r="A8" s="78">
        <f>'6'!D4</f>
        <v>0</v>
      </c>
      <c r="B8" s="78">
        <f>'6'!E4</f>
        <v>0</v>
      </c>
      <c r="C8" s="59">
        <f>'6'!S22</f>
        <v>0</v>
      </c>
      <c r="D8" s="58">
        <f>'6'!S23</f>
        <v>0</v>
      </c>
      <c r="E8" s="109">
        <f>'6'!$S$27</f>
        <v>0</v>
      </c>
      <c r="F8" s="109">
        <f>'6'!$S$29</f>
        <v>0</v>
      </c>
    </row>
    <row r="9" spans="1:8" x14ac:dyDescent="0.2">
      <c r="A9" s="78">
        <f>'7'!D4</f>
        <v>0</v>
      </c>
      <c r="B9" s="78">
        <f>'7'!E4</f>
        <v>0</v>
      </c>
      <c r="C9" s="59">
        <f>'7'!S22</f>
        <v>0</v>
      </c>
      <c r="D9" s="58">
        <f>'7'!S23</f>
        <v>0</v>
      </c>
      <c r="E9" s="109">
        <f>'7'!$S$27</f>
        <v>0</v>
      </c>
      <c r="F9" s="109">
        <f>'7'!$S$29</f>
        <v>0</v>
      </c>
      <c r="G9" s="55"/>
      <c r="H9" s="55"/>
    </row>
    <row r="10" spans="1:8" x14ac:dyDescent="0.2">
      <c r="A10" s="78">
        <f>'8'!D4</f>
        <v>0</v>
      </c>
      <c r="B10" s="78">
        <f>'8'!E4</f>
        <v>0</v>
      </c>
      <c r="C10" s="59">
        <f>'8'!S22</f>
        <v>0</v>
      </c>
      <c r="D10" s="58">
        <f>'8'!S23</f>
        <v>0</v>
      </c>
      <c r="E10" s="109">
        <f>'8'!$S$27</f>
        <v>0</v>
      </c>
      <c r="F10" s="109">
        <f>'8'!$S$29</f>
        <v>0</v>
      </c>
      <c r="G10" s="55"/>
      <c r="H10" s="55"/>
    </row>
    <row r="11" spans="1:8" x14ac:dyDescent="0.2">
      <c r="A11" s="78">
        <f>'9'!D4</f>
        <v>0</v>
      </c>
      <c r="B11" s="78">
        <f>'9'!E4</f>
        <v>0</v>
      </c>
      <c r="C11" s="59">
        <f>'9'!S22</f>
        <v>0</v>
      </c>
      <c r="D11" s="58">
        <f>'9'!$S$23</f>
        <v>0</v>
      </c>
      <c r="E11" s="109">
        <f>'9'!$S$27</f>
        <v>0</v>
      </c>
      <c r="F11" s="109">
        <f>'9'!$S$29</f>
        <v>0</v>
      </c>
      <c r="G11" s="55"/>
      <c r="H11" s="55"/>
    </row>
    <row r="12" spans="1:8" x14ac:dyDescent="0.2">
      <c r="A12" s="78">
        <f>'10'!D4</f>
        <v>0</v>
      </c>
      <c r="B12" s="78">
        <f>'10'!E4</f>
        <v>0</v>
      </c>
      <c r="C12" s="59">
        <f>'10'!$S22</f>
        <v>0</v>
      </c>
      <c r="D12" s="58">
        <f>'10'!$S23</f>
        <v>0</v>
      </c>
      <c r="E12" s="109">
        <f>'10'!$S$27</f>
        <v>0</v>
      </c>
      <c r="F12" s="109">
        <f>'10'!$S$29</f>
        <v>0</v>
      </c>
      <c r="G12" s="55"/>
      <c r="H12" s="55"/>
    </row>
    <row r="13" spans="1:8" x14ac:dyDescent="0.2">
      <c r="A13" s="79">
        <f>'11'!D4</f>
        <v>0</v>
      </c>
      <c r="B13" s="79">
        <f>'11'!E4</f>
        <v>0</v>
      </c>
      <c r="C13" s="59">
        <f>'11'!S22</f>
        <v>0</v>
      </c>
      <c r="D13" s="58">
        <f>'11'!S23</f>
        <v>0</v>
      </c>
      <c r="E13" s="109">
        <f>'11'!$S$27</f>
        <v>0</v>
      </c>
      <c r="F13" s="109">
        <f>'11'!$S$29</f>
        <v>0</v>
      </c>
    </row>
    <row r="14" spans="1:8" x14ac:dyDescent="0.2">
      <c r="A14" s="80">
        <f>'12'!D4</f>
        <v>0</v>
      </c>
      <c r="B14" s="80">
        <f>'12'!E4</f>
        <v>0</v>
      </c>
      <c r="C14" s="59">
        <f>'12'!S22</f>
        <v>0</v>
      </c>
      <c r="D14" s="58">
        <f>'12'!S23</f>
        <v>0</v>
      </c>
      <c r="E14" s="109">
        <f>'12'!$S$27</f>
        <v>0</v>
      </c>
      <c r="F14" s="109">
        <f>'12'!$S$29</f>
        <v>0</v>
      </c>
    </row>
    <row r="15" spans="1:8" x14ac:dyDescent="0.2">
      <c r="A15" s="80">
        <f>'13'!D4</f>
        <v>0</v>
      </c>
      <c r="B15" s="80">
        <f>'13'!E4</f>
        <v>0</v>
      </c>
      <c r="C15" s="59">
        <f>'13'!S22</f>
        <v>0</v>
      </c>
      <c r="D15" s="58">
        <f>'13'!S23</f>
        <v>0</v>
      </c>
      <c r="E15" s="109">
        <f>'13'!$S$27</f>
        <v>0</v>
      </c>
      <c r="F15" s="109">
        <f>'13'!$S$29</f>
        <v>0</v>
      </c>
    </row>
    <row r="16" spans="1:8" x14ac:dyDescent="0.2">
      <c r="A16" s="80">
        <f>'14'!D4</f>
        <v>0</v>
      </c>
      <c r="B16" s="80">
        <f>'14'!E4</f>
        <v>0</v>
      </c>
      <c r="C16" s="59">
        <f>'14'!S22</f>
        <v>0</v>
      </c>
      <c r="D16" s="58">
        <f>'14'!S23</f>
        <v>0</v>
      </c>
      <c r="E16" s="109">
        <f>'14'!$S$27</f>
        <v>0</v>
      </c>
      <c r="F16" s="109">
        <f>'14'!$S$29</f>
        <v>0</v>
      </c>
    </row>
    <row r="17" spans="1:6" x14ac:dyDescent="0.2">
      <c r="A17" s="80">
        <f>'15'!D4</f>
        <v>0</v>
      </c>
      <c r="B17" s="80">
        <f>'15'!E4</f>
        <v>0</v>
      </c>
      <c r="C17" s="59">
        <f>'15'!S22</f>
        <v>0</v>
      </c>
      <c r="D17" s="58">
        <f>'15'!S23</f>
        <v>0</v>
      </c>
      <c r="E17" s="109">
        <f>'15'!$S$27</f>
        <v>0</v>
      </c>
      <c r="F17" s="109">
        <f>'15'!$S$29</f>
        <v>0</v>
      </c>
    </row>
    <row r="18" spans="1:6" x14ac:dyDescent="0.2">
      <c r="A18" s="80">
        <f>'16'!D4</f>
        <v>0</v>
      </c>
      <c r="B18" s="80">
        <f>'16'!E4</f>
        <v>0</v>
      </c>
      <c r="C18" s="59">
        <f>'16'!S22</f>
        <v>0</v>
      </c>
      <c r="D18" s="58">
        <f>'16'!S23</f>
        <v>0</v>
      </c>
      <c r="E18" s="109">
        <f>'16'!$S$27</f>
        <v>0</v>
      </c>
      <c r="F18" s="109">
        <f>'16'!$S$29</f>
        <v>0</v>
      </c>
    </row>
    <row r="19" spans="1:6" x14ac:dyDescent="0.2">
      <c r="A19" s="80">
        <f>'17'!D4</f>
        <v>0</v>
      </c>
      <c r="B19" s="80">
        <f>'17'!E4</f>
        <v>0</v>
      </c>
      <c r="C19" s="59">
        <f>'17'!S22</f>
        <v>0</v>
      </c>
      <c r="D19" s="58">
        <f>'17'!S23</f>
        <v>0</v>
      </c>
      <c r="E19" s="109">
        <f>'17'!$S$27</f>
        <v>0</v>
      </c>
      <c r="F19" s="109">
        <f>'17'!$S$29</f>
        <v>0</v>
      </c>
    </row>
    <row r="20" spans="1:6" x14ac:dyDescent="0.2">
      <c r="A20" s="80">
        <f>'18'!$D$4</f>
        <v>0</v>
      </c>
      <c r="B20" s="80">
        <f>'18'!$E$4</f>
        <v>0</v>
      </c>
      <c r="C20" s="59">
        <f>'18'!S22</f>
        <v>0</v>
      </c>
      <c r="D20" s="58">
        <f>'18'!S23</f>
        <v>0</v>
      </c>
      <c r="E20" s="109">
        <f>'18'!$S$27</f>
        <v>0</v>
      </c>
      <c r="F20" s="109">
        <f>'18'!$S$29</f>
        <v>0</v>
      </c>
    </row>
    <row r="21" spans="1:6" x14ac:dyDescent="0.2">
      <c r="A21" s="80">
        <f>'19'!$D$4</f>
        <v>0</v>
      </c>
      <c r="B21" s="80">
        <f>'19'!$E$4</f>
        <v>0</v>
      </c>
      <c r="C21" s="59">
        <f>'19'!S22</f>
        <v>0</v>
      </c>
      <c r="D21" s="58">
        <f>'19'!S23</f>
        <v>0</v>
      </c>
      <c r="E21" s="109">
        <f>'19'!$S$27</f>
        <v>0</v>
      </c>
      <c r="F21" s="109">
        <f>'19'!$S$29</f>
        <v>0</v>
      </c>
    </row>
    <row r="22" spans="1:6" x14ac:dyDescent="0.2">
      <c r="A22" s="80">
        <f>'20'!$D$4</f>
        <v>0</v>
      </c>
      <c r="B22" s="80">
        <f>'20'!$E$4</f>
        <v>0</v>
      </c>
      <c r="C22" s="59">
        <f>'20'!S22</f>
        <v>0</v>
      </c>
      <c r="D22" s="58">
        <f>'20'!S23</f>
        <v>0</v>
      </c>
      <c r="E22" s="109">
        <f>'20'!$S$27</f>
        <v>0</v>
      </c>
      <c r="F22" s="109">
        <f>'20'!$S$29</f>
        <v>0</v>
      </c>
    </row>
    <row r="23" spans="1:6" x14ac:dyDescent="0.2">
      <c r="A23" s="80">
        <f>'21'!$D$4</f>
        <v>0</v>
      </c>
      <c r="B23" s="80">
        <f>'21'!$E$4</f>
        <v>0</v>
      </c>
      <c r="C23" s="59">
        <f>'21'!S22</f>
        <v>0</v>
      </c>
      <c r="D23" s="58">
        <f>'21'!S23</f>
        <v>0</v>
      </c>
      <c r="E23" s="109">
        <f>'21'!$S$27</f>
        <v>0</v>
      </c>
      <c r="F23" s="109">
        <f>'21'!$S$29</f>
        <v>0</v>
      </c>
    </row>
    <row r="24" spans="1:6" x14ac:dyDescent="0.2">
      <c r="A24" s="80">
        <f>'22'!$D$4</f>
        <v>0</v>
      </c>
      <c r="B24" s="80">
        <f>'22'!$E$4</f>
        <v>0</v>
      </c>
      <c r="C24" s="59">
        <f>'22'!S22</f>
        <v>0</v>
      </c>
      <c r="D24" s="58">
        <f>'22'!S23</f>
        <v>0</v>
      </c>
      <c r="E24" s="109">
        <f>'22'!$S$27</f>
        <v>0</v>
      </c>
      <c r="F24" s="109">
        <f>'22'!$S$29</f>
        <v>0</v>
      </c>
    </row>
    <row r="25" spans="1:6" x14ac:dyDescent="0.2">
      <c r="A25" s="80">
        <f>'23'!$D$4</f>
        <v>0</v>
      </c>
      <c r="B25" s="80">
        <f>'23'!$E$4</f>
        <v>0</v>
      </c>
      <c r="C25" s="59">
        <f>'23'!S22</f>
        <v>0</v>
      </c>
      <c r="D25" s="58">
        <f>'23'!S23</f>
        <v>0</v>
      </c>
      <c r="E25" s="109">
        <f>'23'!$S$27</f>
        <v>0</v>
      </c>
      <c r="F25" s="109">
        <f>'23'!$S$29</f>
        <v>0</v>
      </c>
    </row>
    <row r="26" spans="1:6" x14ac:dyDescent="0.2">
      <c r="A26" s="81">
        <f>'24'!$D$4</f>
        <v>0</v>
      </c>
      <c r="B26" s="80">
        <f>'24'!$E$4</f>
        <v>0</v>
      </c>
      <c r="C26" s="59">
        <f>'24'!S22</f>
        <v>0</v>
      </c>
      <c r="D26" s="58">
        <f>'24'!S23</f>
        <v>0</v>
      </c>
      <c r="E26" s="109">
        <f>'24'!$S$27</f>
        <v>0</v>
      </c>
      <c r="F26" s="109">
        <f>'24'!$S$29</f>
        <v>0</v>
      </c>
    </row>
    <row r="27" spans="1:6" x14ac:dyDescent="0.2">
      <c r="A27" s="80">
        <f>'25'!$D$4</f>
        <v>0</v>
      </c>
      <c r="B27" s="80">
        <f>'25'!$E$4</f>
        <v>0</v>
      </c>
      <c r="C27" s="59">
        <f>'25'!S22</f>
        <v>0</v>
      </c>
      <c r="D27" s="58">
        <f>'25'!S23</f>
        <v>0</v>
      </c>
      <c r="E27" s="109">
        <f>'25'!$S$27</f>
        <v>0</v>
      </c>
      <c r="F27" s="109">
        <f>'25'!$S$29</f>
        <v>0</v>
      </c>
    </row>
    <row r="28" spans="1:6" x14ac:dyDescent="0.2">
      <c r="A28" s="80">
        <f>'26'!$D$4</f>
        <v>0</v>
      </c>
      <c r="B28" s="80">
        <f>'26'!$E$4</f>
        <v>0</v>
      </c>
      <c r="C28" s="59">
        <f>'26'!S22</f>
        <v>0</v>
      </c>
      <c r="D28" s="58">
        <f>'26'!S23</f>
        <v>0</v>
      </c>
      <c r="E28" s="109">
        <f>'26'!$S$27</f>
        <v>0</v>
      </c>
      <c r="F28" s="109">
        <f>'26'!$S$29</f>
        <v>0</v>
      </c>
    </row>
    <row r="29" spans="1:6" x14ac:dyDescent="0.2">
      <c r="A29" s="80">
        <f>'27'!$D$4</f>
        <v>0</v>
      </c>
      <c r="B29" s="80">
        <f>'27'!$E$4</f>
        <v>0</v>
      </c>
      <c r="C29" s="59">
        <f>'27'!S22</f>
        <v>0</v>
      </c>
      <c r="D29" s="58">
        <f>'27'!S23</f>
        <v>0</v>
      </c>
      <c r="E29" s="109">
        <f>'27'!$S$27</f>
        <v>0</v>
      </c>
      <c r="F29" s="109">
        <f>'27'!$S$29</f>
        <v>0</v>
      </c>
    </row>
    <row r="30" spans="1:6" x14ac:dyDescent="0.2">
      <c r="A30" s="80">
        <f>'28'!$D$4</f>
        <v>0</v>
      </c>
      <c r="B30" s="80">
        <f>'28'!$E$4</f>
        <v>0</v>
      </c>
      <c r="C30" s="59">
        <f>'28'!S22</f>
        <v>0</v>
      </c>
      <c r="D30" s="58">
        <f>'28'!S23</f>
        <v>0</v>
      </c>
      <c r="E30" s="109">
        <f>'28'!$S$27</f>
        <v>0</v>
      </c>
      <c r="F30" s="109">
        <f>'28'!$S$29</f>
        <v>0</v>
      </c>
    </row>
    <row r="31" spans="1:6" x14ac:dyDescent="0.2">
      <c r="A31" s="78">
        <f>'29'!$D$4</f>
        <v>0</v>
      </c>
      <c r="B31" s="78">
        <f>'29'!$E$4</f>
        <v>0</v>
      </c>
      <c r="C31" s="59">
        <f>'29'!$S$22</f>
        <v>0</v>
      </c>
      <c r="D31" s="58">
        <f>'29'!$S$23</f>
        <v>0</v>
      </c>
      <c r="E31" s="109">
        <f>'29'!$S$27</f>
        <v>0</v>
      </c>
      <c r="F31" s="109">
        <f>'29'!$S$29</f>
        <v>0</v>
      </c>
    </row>
    <row r="32" spans="1:6" x14ac:dyDescent="0.2">
      <c r="A32" s="78">
        <f>'30'!$D$4</f>
        <v>0</v>
      </c>
      <c r="B32" s="78">
        <f>'30'!$E$4</f>
        <v>0</v>
      </c>
      <c r="C32" s="59">
        <f>'30'!$S$22</f>
        <v>0</v>
      </c>
      <c r="D32" s="58">
        <f>'30'!$S$23</f>
        <v>0</v>
      </c>
      <c r="E32" s="109">
        <f>'30'!$S$27</f>
        <v>0</v>
      </c>
      <c r="F32" s="109">
        <f>'30'!$S$29</f>
        <v>0</v>
      </c>
    </row>
    <row r="33" spans="1:6" x14ac:dyDescent="0.2">
      <c r="A33" s="78">
        <f>'31'!$D$4</f>
        <v>0</v>
      </c>
      <c r="B33" s="78">
        <f>'31'!$E$4</f>
        <v>0</v>
      </c>
      <c r="C33" s="59">
        <f>'31'!$S$22</f>
        <v>0</v>
      </c>
      <c r="D33" s="58">
        <f>'31'!$S$23</f>
        <v>0</v>
      </c>
      <c r="E33" s="109">
        <f>'31'!$S$27</f>
        <v>0</v>
      </c>
      <c r="F33" s="109">
        <f>'31'!$S$29</f>
        <v>0</v>
      </c>
    </row>
    <row r="34" spans="1:6" x14ac:dyDescent="0.2">
      <c r="A34" s="78">
        <f>'32'!$D$4</f>
        <v>0</v>
      </c>
      <c r="B34" s="78">
        <f>'32'!$E$4</f>
        <v>0</v>
      </c>
      <c r="C34" s="59">
        <f>'32'!$S$22</f>
        <v>0</v>
      </c>
      <c r="D34" s="58">
        <f>'32'!$S$23</f>
        <v>0</v>
      </c>
      <c r="E34" s="109">
        <f>'32'!$S$27</f>
        <v>0</v>
      </c>
      <c r="F34" s="109">
        <f>'32'!$S$29</f>
        <v>0</v>
      </c>
    </row>
    <row r="35" spans="1:6" x14ac:dyDescent="0.2">
      <c r="A35" s="78">
        <f>'33'!$D$4</f>
        <v>0</v>
      </c>
      <c r="B35" s="78">
        <f>'33'!$E$4</f>
        <v>0</v>
      </c>
      <c r="C35" s="59">
        <f>'33'!$S$22</f>
        <v>0</v>
      </c>
      <c r="D35" s="58">
        <f>'33'!$S$23</f>
        <v>0</v>
      </c>
      <c r="E35" s="109">
        <f>'33'!$S$27</f>
        <v>0</v>
      </c>
      <c r="F35" s="109">
        <f>'33'!$S$29</f>
        <v>0</v>
      </c>
    </row>
    <row r="36" spans="1:6" x14ac:dyDescent="0.2">
      <c r="A36" s="78">
        <f>'34'!$D$4</f>
        <v>0</v>
      </c>
      <c r="B36" s="78">
        <f>'34'!$E$4</f>
        <v>0</v>
      </c>
      <c r="C36" s="59">
        <f>'34'!$S$22</f>
        <v>0</v>
      </c>
      <c r="D36" s="58">
        <f>'34'!$S$23</f>
        <v>0</v>
      </c>
      <c r="E36" s="109">
        <f>'34'!$S$27</f>
        <v>0</v>
      </c>
      <c r="F36" s="109">
        <f>'34'!$S$29</f>
        <v>0</v>
      </c>
    </row>
    <row r="37" spans="1:6" x14ac:dyDescent="0.2">
      <c r="A37" s="78">
        <f>'35'!$D$4</f>
        <v>0</v>
      </c>
      <c r="B37" s="78">
        <f>'35'!$E$4</f>
        <v>0</v>
      </c>
      <c r="C37" s="59">
        <f>'35'!$S$22</f>
        <v>0</v>
      </c>
      <c r="D37" s="58">
        <f>'35'!$S$23</f>
        <v>0</v>
      </c>
      <c r="E37" s="109">
        <f>'35'!$S$27</f>
        <v>0</v>
      </c>
      <c r="F37" s="109">
        <f>'35'!$S$29</f>
        <v>0</v>
      </c>
    </row>
    <row r="38" spans="1:6" ht="15.75" x14ac:dyDescent="0.25">
      <c r="C38" s="35">
        <f>SUM(C3:C37)</f>
        <v>0</v>
      </c>
      <c r="D38" s="35">
        <f>SUM(D3:D37)</f>
        <v>0</v>
      </c>
      <c r="E38" s="35">
        <f>SUM(E3:E37)</f>
        <v>0</v>
      </c>
      <c r="F38" s="35">
        <f>SUM(F3:F37)</f>
        <v>0</v>
      </c>
    </row>
    <row r="39" spans="1:6" x14ac:dyDescent="0.2">
      <c r="B39" s="31"/>
    </row>
    <row r="40" spans="1:6" x14ac:dyDescent="0.2">
      <c r="B40" s="31"/>
      <c r="E40" s="77"/>
    </row>
    <row r="44" spans="1:6" ht="12.75" customHeight="1" x14ac:dyDescent="0.2">
      <c r="B44" s="31"/>
    </row>
  </sheetData>
  <sheetProtection sheet="1" objects="1" scenarios="1"/>
  <mergeCells count="2">
    <mergeCell ref="C1:D1"/>
    <mergeCell ref="E1:F1"/>
  </mergeCells>
  <phoneticPr fontId="16" type="noConversion"/>
  <printOptions horizontalCentered="1" verticalCentered="1"/>
  <pageMargins left="0.75" right="0.75" top="1" bottom="1" header="0" footer="0"/>
  <pageSetup paperSize="9" orientation="portrait" r:id="rId1"/>
  <headerFooter alignWithMargins="0">
    <oddFooter>&amp;R&amp;D
&amp;T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9C05-CE6C-40A7-BB42-4DE64AC7AB5F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34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 t="shared" ref="R5:R18" si="2"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si="2"/>
        <v/>
      </c>
      <c r="S6" s="9" t="str">
        <f t="shared" si="3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2"/>
        <v/>
      </c>
      <c r="S7" s="9" t="str">
        <f t="shared" si="3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2"/>
        <v/>
      </c>
      <c r="S8" s="9" t="str">
        <f t="shared" si="3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2"/>
        <v/>
      </c>
      <c r="S9" s="9" t="str">
        <f t="shared" si="3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2"/>
        <v/>
      </c>
      <c r="S10" s="9" t="str">
        <f t="shared" si="3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2"/>
        <v/>
      </c>
      <c r="S11" s="9" t="str">
        <f t="shared" si="3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2"/>
        <v/>
      </c>
      <c r="S12" s="9" t="str">
        <f t="shared" si="3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2"/>
        <v/>
      </c>
      <c r="S13" s="9" t="str">
        <f t="shared" si="3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2"/>
        <v/>
      </c>
      <c r="S14" s="9" t="str">
        <f t="shared" si="3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2"/>
        <v/>
      </c>
      <c r="S15" s="9" t="str">
        <f t="shared" si="3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2"/>
        <v/>
      </c>
      <c r="S16" s="9" t="str">
        <f t="shared" si="3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2"/>
        <v/>
      </c>
      <c r="S17" s="9" t="str">
        <f t="shared" si="3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2"/>
        <v/>
      </c>
      <c r="S18" s="9" t="str">
        <f t="shared" si="3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12" priority="9" stopIfTrue="1" operator="equal">
      <formula>"POSITIVA"</formula>
    </cfRule>
  </conditionalFormatting>
  <conditionalFormatting sqref="S4:S20">
    <cfRule type="cellIs" dxfId="11" priority="5" stopIfTrue="1" operator="equal">
      <formula>"NEGATIVA"</formula>
    </cfRule>
  </conditionalFormatting>
  <conditionalFormatting sqref="S27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U21">
    <cfRule type="cellIs" dxfId="8" priority="3" stopIfTrue="1" operator="greaterThanOrEqual">
      <formula>0</formula>
    </cfRule>
    <cfRule type="cellIs" dxfId="7" priority="4" stopIfTrue="1" operator="less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40E0-223B-4C7D-AC10-A537EDC2DBAB}">
  <dimension ref="A1:U42"/>
  <sheetViews>
    <sheetView zoomScale="90" zoomScaleNormal="90" workbookViewId="0">
      <selection activeCell="L4" sqref="L4:P7"/>
    </sheetView>
  </sheetViews>
  <sheetFormatPr defaultColWidth="11.42578125" defaultRowHeight="12.75" x14ac:dyDescent="0.2"/>
  <cols>
    <col min="1" max="1" width="8.28515625" customWidth="1"/>
    <col min="2" max="2" width="8.42578125" customWidth="1"/>
    <col min="3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35</v>
      </c>
      <c r="B4" s="40"/>
      <c r="C4" s="20"/>
      <c r="D4" s="56"/>
      <c r="E4" s="52"/>
      <c r="F4" s="8"/>
      <c r="G4" s="22"/>
      <c r="H4" s="22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/>
      <c r="J5" s="254"/>
      <c r="K5" s="17" t="str">
        <f t="shared" ref="K5:K18" si="0">IF($F$4="","",((O5+P5+Q5)/($G$4+$H$4+$I$4)))</f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>IF(AND($F$4="",$O$4=""),"",O5-($G$4*K5))</f>
        <v/>
      </c>
      <c r="S5" s="9" t="str">
        <f t="shared" ref="S5:S18" si="2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/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ref="R6:R18" si="3">IF(AND($F$4="",$O$4=""),"",O6-($G$4*K6))</f>
        <v/>
      </c>
      <c r="S6" s="9" t="str">
        <f t="shared" si="2"/>
        <v/>
      </c>
      <c r="T6" s="10" t="str">
        <f t="shared" ref="T6:T18" si="4"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/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3"/>
        <v/>
      </c>
      <c r="S7" s="9" t="str">
        <f t="shared" si="2"/>
        <v/>
      </c>
      <c r="T7" s="10" t="str">
        <f t="shared" si="4"/>
        <v/>
      </c>
      <c r="U7" s="10" t="str">
        <f t="shared" si="5"/>
        <v>POSITIVA</v>
      </c>
    </row>
    <row r="8" spans="1:21" x14ac:dyDescent="0.2">
      <c r="F8" s="1"/>
      <c r="G8" s="1"/>
      <c r="H8" s="1"/>
      <c r="I8" s="1"/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3"/>
        <v/>
      </c>
      <c r="S8" s="9" t="str">
        <f t="shared" si="2"/>
        <v/>
      </c>
      <c r="T8" s="10" t="str">
        <f t="shared" si="4"/>
        <v/>
      </c>
      <c r="U8" s="10" t="str">
        <f t="shared" si="5"/>
        <v>POSITIVA</v>
      </c>
    </row>
    <row r="9" spans="1:21" x14ac:dyDescent="0.2">
      <c r="F9" s="1"/>
      <c r="G9" s="1"/>
      <c r="H9" s="1"/>
      <c r="I9" s="1"/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3"/>
        <v/>
      </c>
      <c r="S9" s="9" t="str">
        <f t="shared" si="2"/>
        <v/>
      </c>
      <c r="T9" s="10" t="str">
        <f t="shared" si="4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/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3"/>
        <v/>
      </c>
      <c r="S10" s="9" t="str">
        <f t="shared" si="2"/>
        <v/>
      </c>
      <c r="T10" s="10" t="str">
        <f t="shared" si="4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/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3"/>
        <v/>
      </c>
      <c r="S11" s="9" t="str">
        <f t="shared" si="2"/>
        <v/>
      </c>
      <c r="T11" s="10" t="str">
        <f t="shared" si="4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/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3"/>
        <v/>
      </c>
      <c r="S12" s="9" t="str">
        <f t="shared" si="2"/>
        <v/>
      </c>
      <c r="T12" s="10" t="str">
        <f t="shared" si="4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/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3"/>
        <v/>
      </c>
      <c r="S13" s="9" t="str">
        <f t="shared" si="2"/>
        <v/>
      </c>
      <c r="T13" s="10" t="str">
        <f t="shared" si="4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/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3"/>
        <v/>
      </c>
      <c r="S14" s="9" t="str">
        <f t="shared" si="2"/>
        <v/>
      </c>
      <c r="T14" s="10" t="str">
        <f t="shared" si="4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/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3"/>
        <v/>
      </c>
      <c r="S15" s="9" t="str">
        <f t="shared" si="2"/>
        <v/>
      </c>
      <c r="T15" s="10" t="str">
        <f t="shared" si="4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/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3"/>
        <v/>
      </c>
      <c r="S16" s="9" t="str">
        <f t="shared" si="2"/>
        <v/>
      </c>
      <c r="T16" s="10" t="str">
        <f t="shared" si="4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/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3"/>
        <v/>
      </c>
      <c r="S17" s="9" t="str">
        <f t="shared" si="2"/>
        <v/>
      </c>
      <c r="T17" s="10" t="str">
        <f t="shared" si="4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/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3"/>
        <v/>
      </c>
      <c r="S18" s="9" t="str">
        <f t="shared" si="2"/>
        <v/>
      </c>
      <c r="T18" s="10" t="str">
        <f t="shared" si="4"/>
        <v/>
      </c>
      <c r="U18" s="10" t="str">
        <f t="shared" si="5"/>
        <v>POSITIVA</v>
      </c>
    </row>
    <row r="19" spans="5:21" x14ac:dyDescent="0.2">
      <c r="F19" s="32">
        <f>SUM(F4:F18)</f>
        <v>0</v>
      </c>
      <c r="G19" s="32">
        <f>SUM(G4:G18)</f>
        <v>0</v>
      </c>
      <c r="H19" s="32">
        <f>SUM(H4:H18)</f>
        <v>0</v>
      </c>
      <c r="I19" s="32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46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4:T24"/>
    <mergeCell ref="N25:R26"/>
    <mergeCell ref="N23:R23"/>
    <mergeCell ref="F2:I2"/>
    <mergeCell ref="L2:Q2"/>
    <mergeCell ref="J4:J18"/>
    <mergeCell ref="N21:T21"/>
    <mergeCell ref="N22:R22"/>
  </mergeCells>
  <conditionalFormatting sqref="S4:S18">
    <cfRule type="cellIs" dxfId="6" priority="9" stopIfTrue="1" operator="equal">
      <formula>"POSITIVA"</formula>
    </cfRule>
  </conditionalFormatting>
  <conditionalFormatting sqref="S4:S20">
    <cfRule type="cellIs" dxfId="5" priority="5" stopIfTrue="1" operator="equal">
      <formula>"NEGATIVA"</formula>
    </cfRule>
  </conditionalFormatting>
  <conditionalFormatting sqref="S27">
    <cfRule type="cellIs" dxfId="4" priority="1" stopIfTrue="1" operator="greaterThanOrEqual">
      <formula>0</formula>
    </cfRule>
    <cfRule type="cellIs" dxfId="3" priority="2" stopIfTrue="1" operator="lessThan">
      <formula>0</formula>
    </cfRule>
  </conditionalFormatting>
  <conditionalFormatting sqref="U21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0036-3204-4CF1-9804-D617D5C6AB12}">
  <dimension ref="A1:Y112"/>
  <sheetViews>
    <sheetView zoomScale="96" zoomScaleNormal="96" workbookViewId="0">
      <pane ySplit="1" topLeftCell="A2" activePane="bottomLeft" state="frozen"/>
      <selection pane="bottomLeft" activeCell="A3" sqref="A3"/>
    </sheetView>
  </sheetViews>
  <sheetFormatPr defaultColWidth="11.42578125" defaultRowHeight="12.75" x14ac:dyDescent="0.2"/>
  <cols>
    <col min="2" max="2" width="19.42578125" customWidth="1"/>
    <col min="3" max="3" width="14.42578125" customWidth="1"/>
    <col min="5" max="5" width="13.42578125" style="10" customWidth="1"/>
    <col min="6" max="6" width="12.85546875" customWidth="1"/>
    <col min="7" max="7" width="11.42578125" customWidth="1"/>
    <col min="8" max="8" width="13.5703125" customWidth="1"/>
    <col min="9" max="9" width="15.5703125" customWidth="1"/>
    <col min="10" max="10" width="15" customWidth="1"/>
    <col min="11" max="11" width="14" customWidth="1"/>
  </cols>
  <sheetData>
    <row r="1" spans="1:25" ht="61.5" thickTop="1" thickBot="1" x14ac:dyDescent="0.3">
      <c r="A1" s="62" t="s">
        <v>26</v>
      </c>
      <c r="B1" s="62" t="s">
        <v>27</v>
      </c>
      <c r="C1" s="63" t="s">
        <v>28</v>
      </c>
      <c r="D1" s="63" t="s">
        <v>29</v>
      </c>
      <c r="E1" s="123" t="s">
        <v>30</v>
      </c>
      <c r="F1" s="63" t="s">
        <v>31</v>
      </c>
      <c r="G1" s="63" t="s">
        <v>32</v>
      </c>
      <c r="H1" s="63" t="s">
        <v>33</v>
      </c>
      <c r="I1" s="63" t="s">
        <v>34</v>
      </c>
      <c r="J1" s="63" t="s">
        <v>64</v>
      </c>
      <c r="K1" s="63" t="s">
        <v>35</v>
      </c>
      <c r="M1" s="256" t="s">
        <v>67</v>
      </c>
      <c r="N1" s="257"/>
      <c r="O1" s="257"/>
      <c r="P1" s="257"/>
      <c r="Q1" s="258"/>
    </row>
    <row r="2" spans="1:25" ht="18" customHeight="1" thickTop="1" x14ac:dyDescent="0.45">
      <c r="A2" s="64">
        <f>+'1'!$A$4</f>
        <v>1</v>
      </c>
      <c r="B2" s="64">
        <f>+RESUM!B3</f>
        <v>0</v>
      </c>
      <c r="C2" s="117"/>
      <c r="D2" s="113">
        <f>+'1'!$M$4</f>
        <v>0</v>
      </c>
      <c r="E2" s="119"/>
      <c r="F2" s="114">
        <f>+'1'!L4</f>
        <v>0</v>
      </c>
      <c r="G2" s="115" t="str">
        <f>+'1'!K4</f>
        <v/>
      </c>
      <c r="H2" s="116">
        <f>SUMIF('1'!R4,"&gt;0",'1'!R4)</f>
        <v>0</v>
      </c>
      <c r="I2" s="116">
        <f>-(SUMIF('1'!R4,"&lt;0",'1'!R4))</f>
        <v>0</v>
      </c>
      <c r="J2" s="116">
        <f>+SUMIF('1'!T4,"&gt;0",'1'!T4)</f>
        <v>0</v>
      </c>
      <c r="K2" s="116">
        <f>-+SUMIF('1'!T4,"&lt;0",'1'!T4)</f>
        <v>0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ht="18.75" customHeight="1" x14ac:dyDescent="0.4">
      <c r="A3" s="64">
        <f>+'1'!$A$4</f>
        <v>1</v>
      </c>
      <c r="B3" s="64">
        <f>+RESUM!B3</f>
        <v>0</v>
      </c>
      <c r="C3" s="117"/>
      <c r="D3" s="113">
        <f>+'1'!$M$5</f>
        <v>0</v>
      </c>
      <c r="E3" s="120"/>
      <c r="F3" s="114">
        <f>+'1'!L5</f>
        <v>0</v>
      </c>
      <c r="G3" s="115" t="str">
        <f>+'1'!K5</f>
        <v/>
      </c>
      <c r="H3" s="116">
        <f>SUMIF('1'!R5,"&gt;0",'1'!R5)</f>
        <v>0</v>
      </c>
      <c r="I3" s="116">
        <f>-(SUMIF('1'!R5,"&lt;0",'1'!R5))</f>
        <v>0</v>
      </c>
      <c r="J3" s="116">
        <f>+SUMIF('1'!T5,"&gt;0",'1'!T5)</f>
        <v>0</v>
      </c>
      <c r="K3" s="116">
        <f>+-SUMIF('1'!T5,"&lt;0",'1'!T5)</f>
        <v>0</v>
      </c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5" ht="17.25" customHeight="1" x14ac:dyDescent="0.4">
      <c r="A4" s="64">
        <f>+'1'!$A$4</f>
        <v>1</v>
      </c>
      <c r="B4" s="64">
        <f>+RESUM!B3</f>
        <v>0</v>
      </c>
      <c r="C4" s="117"/>
      <c r="D4" s="113">
        <f>+'1'!$M$6</f>
        <v>0</v>
      </c>
      <c r="E4" s="120"/>
      <c r="F4" s="114">
        <f>+'1'!L6</f>
        <v>0</v>
      </c>
      <c r="G4" s="115" t="str">
        <f>+'1'!K6</f>
        <v/>
      </c>
      <c r="H4" s="116">
        <f>SUMIF('1'!R6,"&gt;0",'1'!R6)</f>
        <v>0</v>
      </c>
      <c r="I4" s="116">
        <f>-(SUMIF('1'!R6,"&lt;0",'1'!R6))</f>
        <v>0</v>
      </c>
      <c r="J4" s="116">
        <f>+SUMIF('1'!T6,"&gt;0",'1'!T6)</f>
        <v>0</v>
      </c>
      <c r="K4" s="116">
        <f>-SUMIF('1'!T6,"&lt;0",'1'!T6)</f>
        <v>0</v>
      </c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</row>
    <row r="5" spans="1:25" ht="18.75" x14ac:dyDescent="0.4">
      <c r="A5" s="64">
        <f>+'2'!$A$4</f>
        <v>2</v>
      </c>
      <c r="B5" s="64">
        <f>+RESUM!B4</f>
        <v>0</v>
      </c>
      <c r="C5" s="117"/>
      <c r="D5" s="113">
        <f>+'2'!$M$4</f>
        <v>0</v>
      </c>
      <c r="E5" s="120"/>
      <c r="F5" s="114">
        <f>+'2'!L4</f>
        <v>0</v>
      </c>
      <c r="G5" s="115" t="str">
        <f>+'2'!K4</f>
        <v/>
      </c>
      <c r="H5" s="116">
        <f>SUMIF('2'!R4,"&gt;0",'2'!R4)</f>
        <v>0</v>
      </c>
      <c r="I5" s="116">
        <f>-(SUMIF('2'!R4,"&lt;0",'2'!R4))</f>
        <v>0</v>
      </c>
      <c r="J5" s="116">
        <f>+SUMIF('2'!T4,"&gt;0",'2'!T4)</f>
        <v>0</v>
      </c>
      <c r="K5" s="116">
        <f>-SUMIF('2'!T4,"&lt;0",'2'!T4)</f>
        <v>0</v>
      </c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</row>
    <row r="6" spans="1:25" ht="15" x14ac:dyDescent="0.25">
      <c r="A6" s="64">
        <f>+'2'!$A$4</f>
        <v>2</v>
      </c>
      <c r="B6" s="64">
        <f>+RESUM!B4</f>
        <v>0</v>
      </c>
      <c r="C6" s="117"/>
      <c r="D6" s="113">
        <f>+'2'!$M$5</f>
        <v>0</v>
      </c>
      <c r="E6" s="120"/>
      <c r="F6" s="114">
        <f>+'2'!L5</f>
        <v>0</v>
      </c>
      <c r="G6" s="115" t="str">
        <f>+'2'!K5</f>
        <v/>
      </c>
      <c r="H6" s="116">
        <f>SUMIF('2'!R5,"&gt;0",'2'!R5)</f>
        <v>0</v>
      </c>
      <c r="I6" s="116">
        <f>-(SUMIF('2'!R5,"&lt;0",'2'!R5))</f>
        <v>0</v>
      </c>
      <c r="J6" s="116">
        <f>+SUMIF('2'!T5,"&gt;0",'2'!T5)</f>
        <v>0</v>
      </c>
      <c r="K6" s="116">
        <f>-SUMIF('2'!T5,"&lt;0",'2'!T5)</f>
        <v>0</v>
      </c>
    </row>
    <row r="7" spans="1:25" ht="15" x14ac:dyDescent="0.25">
      <c r="A7" s="64">
        <f>+'2'!$A$4</f>
        <v>2</v>
      </c>
      <c r="B7" s="64">
        <f>+RESUM!B4</f>
        <v>0</v>
      </c>
      <c r="C7" s="117"/>
      <c r="D7" s="113">
        <f>+'2'!$M$6</f>
        <v>0</v>
      </c>
      <c r="E7" s="120"/>
      <c r="F7" s="114">
        <f>+'2'!L6</f>
        <v>0</v>
      </c>
      <c r="G7" s="115" t="str">
        <f>+'2'!K6</f>
        <v/>
      </c>
      <c r="H7" s="116">
        <f>SUMIF('2'!R6,"&gt;0",'2'!R6)</f>
        <v>0</v>
      </c>
      <c r="I7" s="116">
        <f>-(SUMIF('2'!R6,"&lt;0",'2'!R6))</f>
        <v>0</v>
      </c>
      <c r="J7" s="116">
        <f>+SUMIF('2'!T6,"&gt;0",'2'!T6)</f>
        <v>0</v>
      </c>
      <c r="K7" s="116">
        <f>-SUMIF('2'!T6,"&lt;0",'2'!T6)</f>
        <v>0</v>
      </c>
    </row>
    <row r="8" spans="1:25" ht="15" x14ac:dyDescent="0.25">
      <c r="A8" s="64">
        <f>+'3'!A4</f>
        <v>3</v>
      </c>
      <c r="B8" s="64">
        <f>+RESUM!B5</f>
        <v>0</v>
      </c>
      <c r="C8" s="117"/>
      <c r="D8" s="113">
        <f>+'3'!$M$4</f>
        <v>0</v>
      </c>
      <c r="E8" s="120"/>
      <c r="F8" s="114">
        <f>+'3'!L4</f>
        <v>0</v>
      </c>
      <c r="G8" s="115" t="str">
        <f>+'3'!K4</f>
        <v/>
      </c>
      <c r="H8" s="116">
        <f>SUMIF('3'!R4,"&gt;0",'3'!R4)</f>
        <v>0</v>
      </c>
      <c r="I8" s="116">
        <f>-(SUMIF('3'!R4,"&lt;0",'3'!R4))</f>
        <v>0</v>
      </c>
      <c r="J8" s="116">
        <f>+SUMIF('3'!T4,"&gt;0",'3'!T4)</f>
        <v>0</v>
      </c>
      <c r="K8" s="116">
        <f>-SUMIF('3'!T4,"&lt;0",'3'!T4)</f>
        <v>0</v>
      </c>
    </row>
    <row r="9" spans="1:25" ht="15" x14ac:dyDescent="0.25">
      <c r="A9" s="64">
        <f>+'3'!A4</f>
        <v>3</v>
      </c>
      <c r="B9" s="64">
        <f>+RESUM!B5</f>
        <v>0</v>
      </c>
      <c r="C9" s="117"/>
      <c r="D9" s="113">
        <f>+'3'!$M$5</f>
        <v>0</v>
      </c>
      <c r="E9" s="120"/>
      <c r="F9" s="114">
        <f>+'3'!L5</f>
        <v>0</v>
      </c>
      <c r="G9" s="115" t="str">
        <f>+'3'!K5</f>
        <v/>
      </c>
      <c r="H9" s="116">
        <f>SUMIF('3'!R5,"&gt;0",'3'!R5)</f>
        <v>0</v>
      </c>
      <c r="I9" s="116">
        <f>-(SUMIF('3'!R5,"&lt;0",'3'!R5))</f>
        <v>0</v>
      </c>
      <c r="J9" s="116">
        <f>+SUMIF('3'!T5,"&gt;0",'3'!T5)</f>
        <v>0</v>
      </c>
      <c r="K9" s="116">
        <f>-SUMIF('3'!T5,"&lt;0",'3'!T5)</f>
        <v>0</v>
      </c>
    </row>
    <row r="10" spans="1:25" ht="15" x14ac:dyDescent="0.25">
      <c r="A10" s="64">
        <f>+'3'!A4</f>
        <v>3</v>
      </c>
      <c r="B10" s="64">
        <f>+RESUM!B5</f>
        <v>0</v>
      </c>
      <c r="C10" s="117"/>
      <c r="D10" s="113">
        <f>+'3'!$M$6</f>
        <v>0</v>
      </c>
      <c r="E10" s="120"/>
      <c r="F10" s="114">
        <f>+'3'!L6</f>
        <v>0</v>
      </c>
      <c r="G10" s="115" t="str">
        <f>+'3'!K6</f>
        <v/>
      </c>
      <c r="H10" s="116">
        <f>SUMIF('3'!R6,"&gt;0",'3'!R6)</f>
        <v>0</v>
      </c>
      <c r="I10" s="116">
        <f>-(SUMIF('3'!R6,"&lt;0",'3'!R6))</f>
        <v>0</v>
      </c>
      <c r="J10" s="116">
        <f>+SUMIF('3'!T6,"&gt;0",'3'!T6)</f>
        <v>0</v>
      </c>
      <c r="K10" s="116">
        <f>-SUMIF('3'!T6,"&lt;0",'3'!T6)</f>
        <v>0</v>
      </c>
    </row>
    <row r="11" spans="1:25" ht="15" x14ac:dyDescent="0.25">
      <c r="A11" s="64">
        <f>+'4'!A4</f>
        <v>4</v>
      </c>
      <c r="B11" s="64">
        <f>+RESUM!B6</f>
        <v>0</v>
      </c>
      <c r="C11" s="117"/>
      <c r="D11" s="113">
        <f>+'4'!$M$4</f>
        <v>0</v>
      </c>
      <c r="E11" s="120"/>
      <c r="F11" s="114">
        <f>+'4'!L4</f>
        <v>0</v>
      </c>
      <c r="G11" s="115" t="str">
        <f>+'4'!$K$4</f>
        <v/>
      </c>
      <c r="H11" s="116">
        <f>SUMIF('4'!R4,"&gt;0",'4'!R4)</f>
        <v>0</v>
      </c>
      <c r="I11" s="116">
        <f>-(SUMIF('4'!R4,"&lt;0",'4'!R4))</f>
        <v>0</v>
      </c>
      <c r="J11" s="116">
        <f>+SUMIF('4'!T4,"&gt;0",'4'!T4)</f>
        <v>0</v>
      </c>
      <c r="K11" s="116">
        <f>-SUMIF('4'!T4,"&lt;0",'4'!T4)</f>
        <v>0</v>
      </c>
    </row>
    <row r="12" spans="1:25" ht="15" x14ac:dyDescent="0.25">
      <c r="A12" s="64">
        <f>+'4'!A4</f>
        <v>4</v>
      </c>
      <c r="B12" s="64">
        <f>+RESUM!B6</f>
        <v>0</v>
      </c>
      <c r="C12" s="117"/>
      <c r="D12" s="113">
        <f>+'4'!$M$5</f>
        <v>0</v>
      </c>
      <c r="E12" s="120"/>
      <c r="F12" s="114">
        <f>+'4'!L5</f>
        <v>0</v>
      </c>
      <c r="G12" s="115" t="str">
        <f>+'4'!K5</f>
        <v/>
      </c>
      <c r="H12" s="116">
        <f>SUMIF('4'!R5,"&gt;0",'4'!R5)</f>
        <v>0</v>
      </c>
      <c r="I12" s="116">
        <f>-(SUMIF('4'!R5,"&lt;0",'4'!R5))</f>
        <v>0</v>
      </c>
      <c r="J12" s="116">
        <f>+SUMIF('4'!T5,"&gt;0",'4'!T5)</f>
        <v>0</v>
      </c>
      <c r="K12" s="116">
        <f>-SUMIF('4'!T5,"&lt;0",'4'!T5)</f>
        <v>0</v>
      </c>
    </row>
    <row r="13" spans="1:25" ht="15" x14ac:dyDescent="0.25">
      <c r="A13" s="64">
        <f>+'4'!A4</f>
        <v>4</v>
      </c>
      <c r="B13" s="64">
        <f>+RESUM!B6</f>
        <v>0</v>
      </c>
      <c r="C13" s="117"/>
      <c r="D13" s="113">
        <f>+'4'!$M$6</f>
        <v>0</v>
      </c>
      <c r="E13" s="120"/>
      <c r="F13" s="114">
        <f>+'4'!L6</f>
        <v>0</v>
      </c>
      <c r="G13" s="115" t="str">
        <f>+'4'!K6</f>
        <v/>
      </c>
      <c r="H13" s="116">
        <f>SUMIF('4'!R6,"&gt;0",'4'!R6)</f>
        <v>0</v>
      </c>
      <c r="I13" s="116">
        <f>-(SUMIF('4'!R6,"&lt;0",'4'!R6))</f>
        <v>0</v>
      </c>
      <c r="J13" s="116">
        <f>+SUMIF('4'!T6,"&gt;0",'4'!T6)</f>
        <v>0</v>
      </c>
      <c r="K13" s="116">
        <f>-SUMIF('4'!T6,"&lt;0",'4'!T6)</f>
        <v>0</v>
      </c>
    </row>
    <row r="14" spans="1:25" ht="15" x14ac:dyDescent="0.25">
      <c r="A14" s="64">
        <f>+'5'!A4</f>
        <v>5</v>
      </c>
      <c r="B14" s="64">
        <f>+RESUM!B7</f>
        <v>0</v>
      </c>
      <c r="C14" s="117"/>
      <c r="D14" s="113">
        <f>+'5'!$M$4</f>
        <v>0</v>
      </c>
      <c r="E14" s="120"/>
      <c r="F14" s="114">
        <f>+'5'!L4</f>
        <v>0</v>
      </c>
      <c r="G14" s="115" t="str">
        <f>+'5'!$K$4</f>
        <v/>
      </c>
      <c r="H14" s="116">
        <f>SUMIF('5'!R4,"&gt;0",'5'!R4)</f>
        <v>0</v>
      </c>
      <c r="I14" s="116">
        <f>-(SUMIF('5'!R4,"&lt;0",'5'!R4))</f>
        <v>0</v>
      </c>
      <c r="J14" s="116">
        <f>+SUMIF('5'!T4,"&gt;0",'5'!T4)</f>
        <v>0</v>
      </c>
      <c r="K14" s="116">
        <f>-SUMIF('5'!T4,"&lt;0",'5'!T4)</f>
        <v>0</v>
      </c>
    </row>
    <row r="15" spans="1:25" ht="15" x14ac:dyDescent="0.25">
      <c r="A15" s="64">
        <f>+'5'!A4</f>
        <v>5</v>
      </c>
      <c r="B15" s="64">
        <f>+RESUM!B7</f>
        <v>0</v>
      </c>
      <c r="C15" s="117"/>
      <c r="D15" s="113">
        <f>+'5'!$M$5</f>
        <v>0</v>
      </c>
      <c r="E15" s="120"/>
      <c r="F15" s="114">
        <f>+'5'!L5</f>
        <v>0</v>
      </c>
      <c r="G15" s="115" t="str">
        <f>+'5'!$K$5</f>
        <v/>
      </c>
      <c r="H15" s="116">
        <f>SUMIF('5'!R5,"&gt;0",'5'!R5)</f>
        <v>0</v>
      </c>
      <c r="I15" s="116">
        <f>-(SUMIF('5'!R5,"&lt;0",'5'!R5))</f>
        <v>0</v>
      </c>
      <c r="J15" s="116">
        <f>+SUMIF('5'!T5,"&gt;0",'5'!T5)</f>
        <v>0</v>
      </c>
      <c r="K15" s="116">
        <f>-SUMIF('5'!T5,"&lt;0",'5'!T5)</f>
        <v>0</v>
      </c>
    </row>
    <row r="16" spans="1:25" ht="15" x14ac:dyDescent="0.25">
      <c r="A16" s="64">
        <f>+'5'!A4</f>
        <v>5</v>
      </c>
      <c r="B16" s="64">
        <f>+RESUM!B7</f>
        <v>0</v>
      </c>
      <c r="C16" s="117"/>
      <c r="D16" s="113">
        <f>+'5'!$M$6</f>
        <v>0</v>
      </c>
      <c r="E16" s="120"/>
      <c r="F16" s="114">
        <f>+'5'!L6</f>
        <v>0</v>
      </c>
      <c r="G16" s="115" t="str">
        <f>+'5'!$K$6</f>
        <v/>
      </c>
      <c r="H16" s="116">
        <f>SUMIF('5'!R6,"&gt;0",'5'!R6)</f>
        <v>0</v>
      </c>
      <c r="I16" s="116">
        <f>-(SUMIF('5'!R6,"&lt;0",'5'!R6))</f>
        <v>0</v>
      </c>
      <c r="J16" s="116">
        <f>+SUMIF('5'!T6,"&gt;0",'5'!T6)</f>
        <v>0</v>
      </c>
      <c r="K16" s="116">
        <f>-SUMIF('5'!T6,"&lt;0",'5'!T6)</f>
        <v>0</v>
      </c>
    </row>
    <row r="17" spans="1:11" ht="15" x14ac:dyDescent="0.25">
      <c r="A17" s="64">
        <f>+'6'!A4</f>
        <v>6</v>
      </c>
      <c r="B17" s="64">
        <f>+RESUM!B8</f>
        <v>0</v>
      </c>
      <c r="C17" s="117"/>
      <c r="D17" s="113">
        <f>+'6'!M4</f>
        <v>0</v>
      </c>
      <c r="E17" s="120"/>
      <c r="F17" s="114">
        <f>+'6'!L4</f>
        <v>0</v>
      </c>
      <c r="G17" s="115" t="str">
        <f>+'6'!$K$4</f>
        <v/>
      </c>
      <c r="H17" s="116">
        <f>SUMIF('6'!R4,"&gt;0",'6'!R4)</f>
        <v>0</v>
      </c>
      <c r="I17" s="116">
        <f>-(SUMIF('6'!R4,"&lt;0",'6'!R4))</f>
        <v>0</v>
      </c>
      <c r="J17" s="116">
        <f>+SUMIF('6'!T4,"&gt;0",'6'!T4)</f>
        <v>0</v>
      </c>
      <c r="K17" s="116">
        <f>-SUMIF('6'!T4,"&lt;0",'6'!T4)</f>
        <v>0</v>
      </c>
    </row>
    <row r="18" spans="1:11" ht="15" x14ac:dyDescent="0.25">
      <c r="A18" s="64">
        <f>+'6'!A4</f>
        <v>6</v>
      </c>
      <c r="B18" s="64">
        <f>+RESUM!B8</f>
        <v>0</v>
      </c>
      <c r="C18" s="117"/>
      <c r="D18" s="113">
        <f>+'6'!M5</f>
        <v>0</v>
      </c>
      <c r="E18" s="120"/>
      <c r="F18" s="114">
        <f>+'6'!L5</f>
        <v>0</v>
      </c>
      <c r="G18" s="115" t="str">
        <f>+'6'!$K$5</f>
        <v/>
      </c>
      <c r="H18" s="116">
        <f>SUMIF('6'!R5,"&gt;0",'6'!R5)</f>
        <v>0</v>
      </c>
      <c r="I18" s="116">
        <f>-(SUMIF('6'!R5,"&lt;0",'6'!R5))</f>
        <v>0</v>
      </c>
      <c r="J18" s="116">
        <f>+SUMIF('6'!T5,"&gt;0",'6'!T5)</f>
        <v>0</v>
      </c>
      <c r="K18" s="116">
        <f>-SUMIF('6'!T5,"&lt;0",'6'!T5)</f>
        <v>0</v>
      </c>
    </row>
    <row r="19" spans="1:11" ht="15" x14ac:dyDescent="0.25">
      <c r="A19" s="64">
        <f>+'6'!A4</f>
        <v>6</v>
      </c>
      <c r="B19" s="64">
        <f>+RESUM!B8</f>
        <v>0</v>
      </c>
      <c r="C19" s="117"/>
      <c r="D19" s="113">
        <f>+'6'!M6</f>
        <v>0</v>
      </c>
      <c r="E19" s="120"/>
      <c r="F19" s="114">
        <f>+'6'!L6</f>
        <v>0</v>
      </c>
      <c r="G19" s="115" t="str">
        <f>+'6'!$K$6</f>
        <v/>
      </c>
      <c r="H19" s="116">
        <f>SUMIF('6'!R6,"&gt;0",'6'!R6)</f>
        <v>0</v>
      </c>
      <c r="I19" s="116">
        <f>-(SUMIF('6'!R6,"&lt;0",'6'!R6))</f>
        <v>0</v>
      </c>
      <c r="J19" s="116">
        <f>+SUMIF('6'!T6,"&gt;0",'6'!T6)</f>
        <v>0</v>
      </c>
      <c r="K19" s="116">
        <f>-SUMIF('6'!T6,"&lt;0",'6'!T6)</f>
        <v>0</v>
      </c>
    </row>
    <row r="20" spans="1:11" ht="15" x14ac:dyDescent="0.25">
      <c r="A20" s="64">
        <f>+'7'!A4</f>
        <v>7</v>
      </c>
      <c r="B20" s="64">
        <f>+RESUM!B9</f>
        <v>0</v>
      </c>
      <c r="C20" s="117"/>
      <c r="D20" s="113">
        <f>+'7'!M4</f>
        <v>0</v>
      </c>
      <c r="E20" s="120"/>
      <c r="F20" s="114">
        <f>+'7'!L4</f>
        <v>0</v>
      </c>
      <c r="G20" s="115" t="str">
        <f>+'7'!$K$4</f>
        <v/>
      </c>
      <c r="H20" s="116">
        <f>SUMIF('7'!R4,"&gt;0",'7'!R4)</f>
        <v>0</v>
      </c>
      <c r="I20" s="116">
        <f>-(SUMIF('7'!R4,"&lt;0",'7'!R4))</f>
        <v>0</v>
      </c>
      <c r="J20" s="116">
        <f>+SUMIF('7'!T4,"&gt;0",'7'!T4)</f>
        <v>0</v>
      </c>
      <c r="K20" s="116">
        <f>-SUMIF('7'!T4,"&lt;0",'7'!T4)</f>
        <v>0</v>
      </c>
    </row>
    <row r="21" spans="1:11" ht="15" x14ac:dyDescent="0.25">
      <c r="A21" s="64">
        <f>+'7'!A4</f>
        <v>7</v>
      </c>
      <c r="B21" s="64">
        <f>+RESUM!B9</f>
        <v>0</v>
      </c>
      <c r="C21" s="117"/>
      <c r="D21" s="113">
        <f>+'7'!M5</f>
        <v>0</v>
      </c>
      <c r="E21" s="120"/>
      <c r="F21" s="114">
        <f>+'7'!L5</f>
        <v>0</v>
      </c>
      <c r="G21" s="115" t="str">
        <f>+'7'!$K$5</f>
        <v/>
      </c>
      <c r="H21" s="116">
        <f>SUMIF('7'!R5,"&gt;0",'7'!R5)</f>
        <v>0</v>
      </c>
      <c r="I21" s="116">
        <f>-(SUMIF('7'!R5,"&lt;0",'7'!R5))</f>
        <v>0</v>
      </c>
      <c r="J21" s="116">
        <f>+SUMIF('7'!T5,"&gt;0",'7'!T5)</f>
        <v>0</v>
      </c>
      <c r="K21" s="116">
        <f>-SUMIF('7'!T5,"&lt;0",'7'!T5)</f>
        <v>0</v>
      </c>
    </row>
    <row r="22" spans="1:11" ht="15" x14ac:dyDescent="0.25">
      <c r="A22" s="64">
        <f>+'7'!A4</f>
        <v>7</v>
      </c>
      <c r="B22" s="64">
        <f>+RESUM!B9</f>
        <v>0</v>
      </c>
      <c r="C22" s="117"/>
      <c r="D22" s="113">
        <f>+'7'!M6</f>
        <v>0</v>
      </c>
      <c r="E22" s="120"/>
      <c r="F22" s="114">
        <f>+'7'!L6</f>
        <v>0</v>
      </c>
      <c r="G22" s="115" t="str">
        <f>+'7'!$K$6</f>
        <v/>
      </c>
      <c r="H22" s="116">
        <f>SUMIF('7'!R6,"&gt;0",'7'!R6)</f>
        <v>0</v>
      </c>
      <c r="I22" s="116">
        <f>-(SUMIF('7'!R6,"&lt;0",'7'!R6))</f>
        <v>0</v>
      </c>
      <c r="J22" s="116">
        <f>+SUMIF('7'!T6,"&gt;0",'7'!T6)</f>
        <v>0</v>
      </c>
      <c r="K22" s="116">
        <f>-SUMIF('7'!T6,"&lt;0",'7'!T6)</f>
        <v>0</v>
      </c>
    </row>
    <row r="23" spans="1:11" ht="15" x14ac:dyDescent="0.25">
      <c r="A23" s="64">
        <f>+'8'!A4</f>
        <v>8</v>
      </c>
      <c r="B23" s="64">
        <f>+RESUM!B10</f>
        <v>0</v>
      </c>
      <c r="C23" s="117"/>
      <c r="D23" s="113">
        <f>+'8'!M4</f>
        <v>0</v>
      </c>
      <c r="E23" s="120"/>
      <c r="F23" s="114">
        <f>+'8'!L4</f>
        <v>0</v>
      </c>
      <c r="G23" s="115" t="str">
        <f>+'8'!$K$4</f>
        <v/>
      </c>
      <c r="H23" s="116">
        <f>SUMIF('8'!R4,"&gt;0",'8'!R4)</f>
        <v>0</v>
      </c>
      <c r="I23" s="116">
        <f>-(SUMIF('8'!R4,"&lt;0",'8'!R4))</f>
        <v>0</v>
      </c>
      <c r="J23" s="116">
        <f>+SUMIF('8'!T4,"&gt;0",'8'!T4)</f>
        <v>0</v>
      </c>
      <c r="K23" s="116">
        <f>-SUMIF('8'!T4,"&lt;0",'8'!T4)</f>
        <v>0</v>
      </c>
    </row>
    <row r="24" spans="1:11" ht="15" x14ac:dyDescent="0.25">
      <c r="A24" s="64">
        <f>+'8'!A4</f>
        <v>8</v>
      </c>
      <c r="B24" s="64">
        <f>+RESUM!B10</f>
        <v>0</v>
      </c>
      <c r="C24" s="117"/>
      <c r="D24" s="113">
        <f>+'8'!M5</f>
        <v>0</v>
      </c>
      <c r="E24" s="120"/>
      <c r="F24" s="114">
        <f>+'8'!L5</f>
        <v>0</v>
      </c>
      <c r="G24" s="115" t="str">
        <f>+'8'!$K$5</f>
        <v/>
      </c>
      <c r="H24" s="116">
        <f>SUMIF('8'!R5,"&gt;0",'8'!R5)</f>
        <v>0</v>
      </c>
      <c r="I24" s="116">
        <f>-(SUMIF('8'!R5,"&lt;0",'8'!R5))</f>
        <v>0</v>
      </c>
      <c r="J24" s="116">
        <f>+SUMIF('8'!T5,"&gt;0",'8'!T5)</f>
        <v>0</v>
      </c>
      <c r="K24" s="116">
        <f>-SUMIF('8'!T5,"&lt;0",'8'!T5)</f>
        <v>0</v>
      </c>
    </row>
    <row r="25" spans="1:11" ht="15" x14ac:dyDescent="0.25">
      <c r="A25" s="64">
        <f>+'8'!A4</f>
        <v>8</v>
      </c>
      <c r="B25" s="64">
        <f>+RESUM!B10</f>
        <v>0</v>
      </c>
      <c r="C25" s="117"/>
      <c r="D25" s="113">
        <f>+'8'!M6</f>
        <v>0</v>
      </c>
      <c r="E25" s="120"/>
      <c r="F25" s="114">
        <f>+'8'!L6</f>
        <v>0</v>
      </c>
      <c r="G25" s="115" t="str">
        <f>+'8'!$K$6</f>
        <v/>
      </c>
      <c r="H25" s="116">
        <f>SUMIF('8'!R6,"&gt;0",'8'!R6)</f>
        <v>0</v>
      </c>
      <c r="I25" s="116">
        <f>-(SUMIF('8'!R6,"&lt;0",'8'!R6))</f>
        <v>0</v>
      </c>
      <c r="J25" s="116">
        <f>+SUMIF('8'!T6,"&gt;0",'8'!T6)</f>
        <v>0</v>
      </c>
      <c r="K25" s="116">
        <f>-SUMIF('8'!T6,"&lt;0",'8'!T6)</f>
        <v>0</v>
      </c>
    </row>
    <row r="26" spans="1:11" ht="15" x14ac:dyDescent="0.25">
      <c r="A26" s="64">
        <f>+'9'!A4</f>
        <v>9</v>
      </c>
      <c r="B26" s="64">
        <f>+RESUM!B11</f>
        <v>0</v>
      </c>
      <c r="C26" s="117"/>
      <c r="D26" s="113">
        <f>+'9'!M4</f>
        <v>0</v>
      </c>
      <c r="E26" s="120"/>
      <c r="F26" s="114">
        <f>+'9'!L4</f>
        <v>0</v>
      </c>
      <c r="G26" s="115" t="str">
        <f>+'9'!$K$4</f>
        <v/>
      </c>
      <c r="H26" s="116">
        <f>SUMIF('9'!R4,"&gt;0",'9'!R4)</f>
        <v>0</v>
      </c>
      <c r="I26" s="116">
        <f>-(SUMIF('9'!R4,"&lt;0",'9'!R4))</f>
        <v>0</v>
      </c>
      <c r="J26" s="116">
        <f>+SUMIF('9'!T4,"&gt;0",'9'!T4)</f>
        <v>0</v>
      </c>
      <c r="K26" s="116">
        <f>-SUMIF('9'!T4,"&lt;0",'9'!T4)</f>
        <v>0</v>
      </c>
    </row>
    <row r="27" spans="1:11" ht="15" x14ac:dyDescent="0.25">
      <c r="A27" s="64">
        <f>+'9'!A4</f>
        <v>9</v>
      </c>
      <c r="B27" s="64">
        <f>+RESUM!B11</f>
        <v>0</v>
      </c>
      <c r="C27" s="117"/>
      <c r="D27" s="113">
        <f>+'9'!M5</f>
        <v>0</v>
      </c>
      <c r="E27" s="120"/>
      <c r="F27" s="114">
        <f>+'9'!L5</f>
        <v>0</v>
      </c>
      <c r="G27" s="115" t="str">
        <f>+'9'!$K$5</f>
        <v/>
      </c>
      <c r="H27" s="116">
        <f>SUMIF('9'!R5,"&gt;0",'9'!R5)</f>
        <v>0</v>
      </c>
      <c r="I27" s="116">
        <f>-(SUMIF('9'!R5,"&lt;0",'9'!R5))</f>
        <v>0</v>
      </c>
      <c r="J27" s="116">
        <f>+SUMIF('9'!T5,"&gt;0",'9'!T5)</f>
        <v>0</v>
      </c>
      <c r="K27" s="116">
        <f>-SUMIF('9'!T5,"&lt;0",'9'!T5)</f>
        <v>0</v>
      </c>
    </row>
    <row r="28" spans="1:11" ht="15" x14ac:dyDescent="0.25">
      <c r="A28" s="64">
        <f>+'9'!A4</f>
        <v>9</v>
      </c>
      <c r="B28" s="64">
        <f>+RESUM!B11</f>
        <v>0</v>
      </c>
      <c r="C28" s="117"/>
      <c r="D28" s="113">
        <f>+'9'!M6</f>
        <v>0</v>
      </c>
      <c r="E28" s="120"/>
      <c r="F28" s="114">
        <f>+'9'!L6</f>
        <v>0</v>
      </c>
      <c r="G28" s="115" t="str">
        <f>+'9'!$K$6</f>
        <v/>
      </c>
      <c r="H28" s="116">
        <f>SUMIF('9'!R6,"&gt;0",'9'!R6)</f>
        <v>0</v>
      </c>
      <c r="I28" s="116">
        <f>-(SUMIF('9'!R6,"&lt;0",'9'!R6))</f>
        <v>0</v>
      </c>
      <c r="J28" s="116">
        <f>+SUMIF('9'!T6,"&gt;0",'9'!T6)</f>
        <v>0</v>
      </c>
      <c r="K28" s="116">
        <f>-SUMIF('9'!T6,"&lt;0",'9'!T6)</f>
        <v>0</v>
      </c>
    </row>
    <row r="29" spans="1:11" ht="15" x14ac:dyDescent="0.25">
      <c r="A29" s="64">
        <f>+'10'!A4</f>
        <v>10</v>
      </c>
      <c r="B29" s="64">
        <f>+RESUM!B12</f>
        <v>0</v>
      </c>
      <c r="C29" s="117"/>
      <c r="D29" s="113">
        <f>+'10'!M4</f>
        <v>0</v>
      </c>
      <c r="E29" s="120"/>
      <c r="F29" s="114">
        <f>+'10'!L4</f>
        <v>0</v>
      </c>
      <c r="G29" s="115" t="str">
        <f>+'10'!$K$4</f>
        <v/>
      </c>
      <c r="H29" s="116">
        <f>SUMIF('10'!R4,"&gt;0",'10'!R4)</f>
        <v>0</v>
      </c>
      <c r="I29" s="116">
        <f>-(SUMIF('10'!R4,"&lt;0",'10'!R4))</f>
        <v>0</v>
      </c>
      <c r="J29" s="116">
        <f>+SUMIF('10'!T4,"&gt;0",'10'!T4)</f>
        <v>0</v>
      </c>
      <c r="K29" s="116">
        <f>-SUMIF('10'!T4,"&lt;0",'10'!T4)</f>
        <v>0</v>
      </c>
    </row>
    <row r="30" spans="1:11" ht="15" x14ac:dyDescent="0.25">
      <c r="A30" s="64">
        <f>+'10'!A4</f>
        <v>10</v>
      </c>
      <c r="B30" s="64">
        <f>+RESUM!B12</f>
        <v>0</v>
      </c>
      <c r="C30" s="117"/>
      <c r="D30" s="113">
        <f>+'10'!M5</f>
        <v>0</v>
      </c>
      <c r="E30" s="120"/>
      <c r="F30" s="114">
        <f>+'10'!L5</f>
        <v>0</v>
      </c>
      <c r="G30" s="115" t="str">
        <f>+'10'!$K$5</f>
        <v/>
      </c>
      <c r="H30" s="116">
        <f>SUMIF('10'!R5,"&gt;0",'10'!R5)</f>
        <v>0</v>
      </c>
      <c r="I30" s="116">
        <f>-(SUMIF('10'!R5,"&lt;0",'10'!R5))</f>
        <v>0</v>
      </c>
      <c r="J30" s="116">
        <f>+SUMIF('10'!T5,"&gt;0",'10'!T5)</f>
        <v>0</v>
      </c>
      <c r="K30" s="116">
        <f>-SUMIF('10'!T5,"&lt;0",'10'!T5)</f>
        <v>0</v>
      </c>
    </row>
    <row r="31" spans="1:11" ht="15" x14ac:dyDescent="0.25">
      <c r="A31" s="64">
        <f>+'10'!A4</f>
        <v>10</v>
      </c>
      <c r="B31" s="64">
        <f>+RESUM!B12</f>
        <v>0</v>
      </c>
      <c r="C31" s="117"/>
      <c r="D31" s="113">
        <f>+'10'!M6</f>
        <v>0</v>
      </c>
      <c r="E31" s="120"/>
      <c r="F31" s="114">
        <f>+'10'!L6</f>
        <v>0</v>
      </c>
      <c r="G31" s="115" t="str">
        <f>+'10'!$K$6</f>
        <v/>
      </c>
      <c r="H31" s="116">
        <f>SUMIF('10'!R6,"&gt;0",'10'!R6)</f>
        <v>0</v>
      </c>
      <c r="I31" s="116">
        <f>-(SUMIF('10'!R6,"&lt;0",'10'!R6))</f>
        <v>0</v>
      </c>
      <c r="J31" s="116">
        <f>+SUMIF('10'!T6,"&gt;0",'10'!T6)</f>
        <v>0</v>
      </c>
      <c r="K31" s="116">
        <f>-SUMIF('10'!T6,"&lt;0",'10'!T6)</f>
        <v>0</v>
      </c>
    </row>
    <row r="32" spans="1:11" ht="15" x14ac:dyDescent="0.25">
      <c r="A32" s="64">
        <f>+'11'!A4</f>
        <v>11</v>
      </c>
      <c r="B32" s="64">
        <f>+RESUM!B13</f>
        <v>0</v>
      </c>
      <c r="C32" s="117"/>
      <c r="D32" s="113">
        <f>+'11'!M4</f>
        <v>0</v>
      </c>
      <c r="E32" s="120"/>
      <c r="F32" s="114">
        <f>+'11'!L4</f>
        <v>0</v>
      </c>
      <c r="G32" s="115" t="str">
        <f>+'11'!$K$4</f>
        <v/>
      </c>
      <c r="H32" s="116">
        <f>SUMIF('11'!R4,"&gt;0",'11'!R4)</f>
        <v>0</v>
      </c>
      <c r="I32" s="116">
        <f>-(SUMIF('11'!R4,"&lt;0",'11'!R4))</f>
        <v>0</v>
      </c>
      <c r="J32" s="116">
        <f>+SUMIF('11'!T4,"&gt;0",'11'!T4)</f>
        <v>0</v>
      </c>
      <c r="K32" s="116">
        <f>-SUMIF('11'!T4,"&lt;0",'11'!T4)</f>
        <v>0</v>
      </c>
    </row>
    <row r="33" spans="1:11" ht="15" x14ac:dyDescent="0.25">
      <c r="A33" s="64">
        <f>+'11'!A4</f>
        <v>11</v>
      </c>
      <c r="B33" s="64">
        <f>+RESUM!B13</f>
        <v>0</v>
      </c>
      <c r="C33" s="117"/>
      <c r="D33" s="113">
        <f>+'11'!M5</f>
        <v>0</v>
      </c>
      <c r="E33" s="120"/>
      <c r="F33" s="114">
        <f>+'11'!L5</f>
        <v>0</v>
      </c>
      <c r="G33" s="115" t="str">
        <f>+'11'!$K$5</f>
        <v/>
      </c>
      <c r="H33" s="116">
        <f>SUMIF('11'!R5,"&gt;0",'11'!R5)</f>
        <v>0</v>
      </c>
      <c r="I33" s="116">
        <f>-(SUMIF('11'!R5,"&lt;0",'11'!R5))</f>
        <v>0</v>
      </c>
      <c r="J33" s="116">
        <f>+SUMIF('11'!T5,"&gt;0",'11'!T5)</f>
        <v>0</v>
      </c>
      <c r="K33" s="116">
        <f>-SUMIF('11'!T5,"&lt;0",'11'!T5)</f>
        <v>0</v>
      </c>
    </row>
    <row r="34" spans="1:11" ht="15" x14ac:dyDescent="0.25">
      <c r="A34" s="64">
        <f>+'11'!A4</f>
        <v>11</v>
      </c>
      <c r="B34" s="64">
        <f>+RESUM!B13</f>
        <v>0</v>
      </c>
      <c r="C34" s="117"/>
      <c r="D34" s="113">
        <f>+'11'!M6</f>
        <v>0</v>
      </c>
      <c r="E34" s="120"/>
      <c r="F34" s="114">
        <f>+'11'!L6</f>
        <v>0</v>
      </c>
      <c r="G34" s="115" t="str">
        <f>+'11'!$K$6</f>
        <v/>
      </c>
      <c r="H34" s="116">
        <f>SUMIF('11'!R6,"&gt;0",'11'!R6)</f>
        <v>0</v>
      </c>
      <c r="I34" s="116">
        <f>-(SUMIF('11'!R6,"&lt;0",'11'!R6))</f>
        <v>0</v>
      </c>
      <c r="J34" s="116">
        <f>+SUMIF('11'!T6,"&gt;0",'11'!T6)</f>
        <v>0</v>
      </c>
      <c r="K34" s="116">
        <f>-SUMIF('11'!T6,"&lt;0",'11'!T6)</f>
        <v>0</v>
      </c>
    </row>
    <row r="35" spans="1:11" ht="15" x14ac:dyDescent="0.25">
      <c r="A35" s="64">
        <f>+'12'!A4</f>
        <v>12</v>
      </c>
      <c r="B35" s="64">
        <f>+RESUM!B14</f>
        <v>0</v>
      </c>
      <c r="C35" s="117"/>
      <c r="D35" s="113">
        <f>+'12'!M4</f>
        <v>0</v>
      </c>
      <c r="E35" s="120"/>
      <c r="F35" s="114">
        <f>+'12'!L4</f>
        <v>0</v>
      </c>
      <c r="G35" s="115" t="str">
        <f>+'12'!$K$4</f>
        <v/>
      </c>
      <c r="H35" s="116">
        <f>SUMIF('12'!R4,"&gt;0",'12'!R4)</f>
        <v>0</v>
      </c>
      <c r="I35" s="116">
        <f>-(SUMIF('12'!R4,"&lt;0",'12'!R4))</f>
        <v>0</v>
      </c>
      <c r="J35" s="116">
        <f>+SUMIF('12'!T4,"&gt;0",'12'!T4)</f>
        <v>0</v>
      </c>
      <c r="K35" s="116">
        <f>-SUMIF('12'!T4,"&lt;0",'12'!T4)</f>
        <v>0</v>
      </c>
    </row>
    <row r="36" spans="1:11" ht="15" x14ac:dyDescent="0.25">
      <c r="A36" s="64">
        <f>+'12'!A4</f>
        <v>12</v>
      </c>
      <c r="B36" s="64">
        <f>+RESUM!B14</f>
        <v>0</v>
      </c>
      <c r="C36" s="117"/>
      <c r="D36" s="113">
        <f>+'12'!M5</f>
        <v>0</v>
      </c>
      <c r="E36" s="120"/>
      <c r="F36" s="114">
        <f>+'12'!L5</f>
        <v>0</v>
      </c>
      <c r="G36" s="115" t="str">
        <f>+'12'!$K$5</f>
        <v/>
      </c>
      <c r="H36" s="116">
        <f>SUMIF('12'!R5,"&gt;0",'12'!R5)</f>
        <v>0</v>
      </c>
      <c r="I36" s="116">
        <f>-(SUMIF('12'!R5,"&lt;0",'12'!R5))</f>
        <v>0</v>
      </c>
      <c r="J36" s="116">
        <f>+SUMIF('12'!T5,"&gt;0",'12'!T5)</f>
        <v>0</v>
      </c>
      <c r="K36" s="116">
        <f>-SUMIF('12'!T5,"&lt;0",'12'!T5)</f>
        <v>0</v>
      </c>
    </row>
    <row r="37" spans="1:11" ht="15" x14ac:dyDescent="0.25">
      <c r="A37" s="64">
        <f>+'12'!A4</f>
        <v>12</v>
      </c>
      <c r="B37" s="64">
        <f>+RESUM!B14</f>
        <v>0</v>
      </c>
      <c r="C37" s="117"/>
      <c r="D37" s="113">
        <f>+'12'!M6</f>
        <v>0</v>
      </c>
      <c r="E37" s="120"/>
      <c r="F37" s="114">
        <f>+'12'!L6</f>
        <v>0</v>
      </c>
      <c r="G37" s="115" t="str">
        <f>+'12'!$K$6</f>
        <v/>
      </c>
      <c r="H37" s="116">
        <f>SUMIF('12'!R6,"&gt;0",'12'!R6)</f>
        <v>0</v>
      </c>
      <c r="I37" s="116">
        <f>-(SUMIF('12'!R6,"&lt;0",'12'!R6))</f>
        <v>0</v>
      </c>
      <c r="J37" s="116">
        <f>+SUMIF('12'!T6,"&gt;0",'12'!T6)</f>
        <v>0</v>
      </c>
      <c r="K37" s="116">
        <f>-SUMIF('12'!T6,"&lt;0",'12'!T6)</f>
        <v>0</v>
      </c>
    </row>
    <row r="38" spans="1:11" ht="15" x14ac:dyDescent="0.25">
      <c r="A38" s="64">
        <f>+'13'!A4</f>
        <v>13</v>
      </c>
      <c r="B38" s="64">
        <f>+RESUM!B15</f>
        <v>0</v>
      </c>
      <c r="C38" s="117"/>
      <c r="D38" s="113">
        <f>+'13'!M4</f>
        <v>0</v>
      </c>
      <c r="E38" s="120"/>
      <c r="F38" s="114">
        <f>+'13'!L4</f>
        <v>0</v>
      </c>
      <c r="G38" s="115" t="str">
        <f>+'13'!$K$4</f>
        <v/>
      </c>
      <c r="H38" s="116">
        <f>SUMIF('13'!R4,"&gt;0",'13'!R4)</f>
        <v>0</v>
      </c>
      <c r="I38" s="116">
        <f>-(SUMIF('13'!R4,"&lt;0",'13'!R4))</f>
        <v>0</v>
      </c>
      <c r="J38" s="116">
        <f>+SUMIF('13'!T4,"&gt;0",'13'!T4)</f>
        <v>0</v>
      </c>
      <c r="K38" s="116">
        <f>-SUMIF('13'!T4,"&lt;0",'13'!T4)</f>
        <v>0</v>
      </c>
    </row>
    <row r="39" spans="1:11" ht="15" x14ac:dyDescent="0.25">
      <c r="A39" s="64">
        <f>+'13'!A4</f>
        <v>13</v>
      </c>
      <c r="B39" s="64">
        <f>+RESUM!B15</f>
        <v>0</v>
      </c>
      <c r="C39" s="117"/>
      <c r="D39" s="113">
        <f>+'13'!M5</f>
        <v>0</v>
      </c>
      <c r="E39" s="120"/>
      <c r="F39" s="114">
        <f>+'13'!L5</f>
        <v>0</v>
      </c>
      <c r="G39" s="115" t="str">
        <f>+'13'!$K$5</f>
        <v/>
      </c>
      <c r="H39" s="116">
        <f>SUMIF('13'!R5,"&gt;0",'13'!R5)</f>
        <v>0</v>
      </c>
      <c r="I39" s="116">
        <f>-(SUMIF('13'!R5,"&lt;0",'13'!R5))</f>
        <v>0</v>
      </c>
      <c r="J39" s="116">
        <f>+SUMIF('13'!T5,"&gt;0",'13'!T5)</f>
        <v>0</v>
      </c>
      <c r="K39" s="116">
        <f>-SUMIF('13'!T5,"&lt;0",'13'!T5)</f>
        <v>0</v>
      </c>
    </row>
    <row r="40" spans="1:11" ht="15" x14ac:dyDescent="0.25">
      <c r="A40" s="64">
        <f>+'13'!A4</f>
        <v>13</v>
      </c>
      <c r="B40" s="64">
        <f>+RESUM!B15</f>
        <v>0</v>
      </c>
      <c r="C40" s="117"/>
      <c r="D40" s="113">
        <f>+'13'!M6</f>
        <v>0</v>
      </c>
      <c r="E40" s="120"/>
      <c r="F40" s="114">
        <f>+'13'!L6</f>
        <v>0</v>
      </c>
      <c r="G40" s="115" t="str">
        <f>+'13'!$K$6</f>
        <v/>
      </c>
      <c r="H40" s="116">
        <f>SUMIF('13'!R6,"&gt;0",'13'!R6)</f>
        <v>0</v>
      </c>
      <c r="I40" s="116">
        <f>-(SUMIF('13'!R6,"&lt;0",'13'!R6))</f>
        <v>0</v>
      </c>
      <c r="J40" s="116">
        <f>+SUMIF('13'!T6,"&gt;0",'13'!T6)</f>
        <v>0</v>
      </c>
      <c r="K40" s="116">
        <f>-SUMIF('13'!T6,"&lt;0",'13'!T6)</f>
        <v>0</v>
      </c>
    </row>
    <row r="41" spans="1:11" ht="15" x14ac:dyDescent="0.25">
      <c r="A41" s="64">
        <f>+'14'!A4</f>
        <v>14</v>
      </c>
      <c r="B41" s="64">
        <f>+RESUM!B16</f>
        <v>0</v>
      </c>
      <c r="C41" s="117"/>
      <c r="D41" s="113">
        <f>+'14'!M4</f>
        <v>0</v>
      </c>
      <c r="E41" s="120"/>
      <c r="F41" s="114">
        <f>+'14'!L4</f>
        <v>0</v>
      </c>
      <c r="G41" s="115" t="str">
        <f>+'14'!$K$4</f>
        <v/>
      </c>
      <c r="H41" s="116">
        <f>SUMIF('14'!R4,"&gt;0",'14'!R4)</f>
        <v>0</v>
      </c>
      <c r="I41" s="116">
        <f>-(SUMIF('14'!R4,"&lt;0",'14'!R4))</f>
        <v>0</v>
      </c>
      <c r="J41" s="116">
        <f>+SUMIF('14'!T4,"&gt;0",'14'!T4)</f>
        <v>0</v>
      </c>
      <c r="K41" s="116">
        <f>-SUMIF('14'!T4,"&lt;0",'14'!T4)</f>
        <v>0</v>
      </c>
    </row>
    <row r="42" spans="1:11" ht="15" x14ac:dyDescent="0.25">
      <c r="A42" s="64">
        <f>+'14'!A4</f>
        <v>14</v>
      </c>
      <c r="B42" s="64">
        <f>+RESUM!B16</f>
        <v>0</v>
      </c>
      <c r="C42" s="117"/>
      <c r="D42" s="113">
        <f>+'14'!M5</f>
        <v>0</v>
      </c>
      <c r="E42" s="120"/>
      <c r="F42" s="114">
        <f>+'14'!L5</f>
        <v>0</v>
      </c>
      <c r="G42" s="115" t="str">
        <f>+'14'!$K$5</f>
        <v/>
      </c>
      <c r="H42" s="116">
        <f>SUMIF('14'!R5,"&gt;0",'14'!R5)</f>
        <v>0</v>
      </c>
      <c r="I42" s="116">
        <f>-(SUMIF('14'!R5,"&lt;0",'14'!R5))</f>
        <v>0</v>
      </c>
      <c r="J42" s="116">
        <f>+SUMIF('14'!T5,"&gt;0",'14'!T5)</f>
        <v>0</v>
      </c>
      <c r="K42" s="116">
        <f>-SUMIF('14'!T5,"&lt;0",'14'!T5)</f>
        <v>0</v>
      </c>
    </row>
    <row r="43" spans="1:11" ht="15" x14ac:dyDescent="0.25">
      <c r="A43" s="64">
        <f>+'14'!A4</f>
        <v>14</v>
      </c>
      <c r="B43" s="64">
        <f>+RESUM!B16</f>
        <v>0</v>
      </c>
      <c r="C43" s="117"/>
      <c r="D43" s="113">
        <f>+'14'!M6</f>
        <v>0</v>
      </c>
      <c r="E43" s="120"/>
      <c r="F43" s="114">
        <f>+'14'!L6</f>
        <v>0</v>
      </c>
      <c r="G43" s="115" t="str">
        <f>+'14'!$K$6</f>
        <v/>
      </c>
      <c r="H43" s="116">
        <f>SUMIF('14'!R6,"&gt;0",'14'!R6)</f>
        <v>0</v>
      </c>
      <c r="I43" s="116">
        <f>-(SUMIF('14'!R6,"&lt;0",'14'!R6))</f>
        <v>0</v>
      </c>
      <c r="J43" s="116">
        <f>+SUMIF('14'!T6,"&gt;0",'14'!T6)</f>
        <v>0</v>
      </c>
      <c r="K43" s="116">
        <f>-SUMIF('14'!T6,"&lt;0",'14'!T6)</f>
        <v>0</v>
      </c>
    </row>
    <row r="44" spans="1:11" ht="15" x14ac:dyDescent="0.25">
      <c r="A44" s="64">
        <f>+'15'!A4</f>
        <v>15</v>
      </c>
      <c r="B44" s="64">
        <f>+RESUM!B17</f>
        <v>0</v>
      </c>
      <c r="C44" s="117"/>
      <c r="D44" s="113">
        <f>+'15'!M4</f>
        <v>0</v>
      </c>
      <c r="E44" s="120"/>
      <c r="F44" s="114">
        <f>+'15'!L4</f>
        <v>0</v>
      </c>
      <c r="G44" s="115" t="str">
        <f>+'15'!$K$4</f>
        <v/>
      </c>
      <c r="H44" s="116">
        <f>SUMIF('15'!R4,"&gt;0",'15'!R4)</f>
        <v>0</v>
      </c>
      <c r="I44" s="116">
        <f>-(SUMIF('15'!R4,"&lt;0",'15'!R4))</f>
        <v>0</v>
      </c>
      <c r="J44" s="116">
        <f>+SUMIF('15'!T4,"&gt;0",'15'!T4)</f>
        <v>0</v>
      </c>
      <c r="K44" s="116">
        <f>-SUMIF('15'!T4,"&lt;0",'15'!T4)</f>
        <v>0</v>
      </c>
    </row>
    <row r="45" spans="1:11" ht="15" x14ac:dyDescent="0.25">
      <c r="A45" s="64">
        <f>+'15'!A4</f>
        <v>15</v>
      </c>
      <c r="B45" s="64">
        <f>+RESUM!B17</f>
        <v>0</v>
      </c>
      <c r="C45" s="117"/>
      <c r="D45" s="113">
        <f>+'15'!M5</f>
        <v>0</v>
      </c>
      <c r="E45" s="120"/>
      <c r="F45" s="114">
        <f>+'15'!L5</f>
        <v>0</v>
      </c>
      <c r="G45" s="115" t="str">
        <f>+'15'!$K$5</f>
        <v/>
      </c>
      <c r="H45" s="116">
        <f>SUMIF('15'!R5,"&gt;0",'15'!R5)</f>
        <v>0</v>
      </c>
      <c r="I45" s="116">
        <f>-(SUMIF('15'!R5,"&lt;0",'15'!R5))</f>
        <v>0</v>
      </c>
      <c r="J45" s="116">
        <f>+SUMIF('15'!T5,"&gt;0",'15'!T5)</f>
        <v>0</v>
      </c>
      <c r="K45" s="116">
        <f>-SUMIF('15'!T5,"&lt;0",'15'!T5)</f>
        <v>0</v>
      </c>
    </row>
    <row r="46" spans="1:11" ht="15" x14ac:dyDescent="0.25">
      <c r="A46" s="64">
        <f>+'15'!A4</f>
        <v>15</v>
      </c>
      <c r="B46" s="64">
        <f>+RESUM!B17</f>
        <v>0</v>
      </c>
      <c r="C46" s="117"/>
      <c r="D46" s="113">
        <f>+'15'!M6</f>
        <v>0</v>
      </c>
      <c r="E46" s="120"/>
      <c r="F46" s="114">
        <f>+'15'!L6</f>
        <v>0</v>
      </c>
      <c r="G46" s="115" t="str">
        <f>+'15'!$K$6</f>
        <v/>
      </c>
      <c r="H46" s="116">
        <f>SUMIF('15'!R6,"&gt;0",'15'!R6)</f>
        <v>0</v>
      </c>
      <c r="I46" s="116">
        <f>-(SUMIF('15'!R6,"&lt;0",'15'!R6))</f>
        <v>0</v>
      </c>
      <c r="J46" s="116">
        <f>+SUMIF('15'!T6,"&gt;0",'15'!T6)</f>
        <v>0</v>
      </c>
      <c r="K46" s="116">
        <f>-SUMIF('15'!T6,"&lt;0",'15'!T6)</f>
        <v>0</v>
      </c>
    </row>
    <row r="47" spans="1:11" ht="15" x14ac:dyDescent="0.25">
      <c r="A47" s="64">
        <f>+'16'!A4</f>
        <v>16</v>
      </c>
      <c r="B47" s="64">
        <f>+RESUM!B18</f>
        <v>0</v>
      </c>
      <c r="C47" s="117"/>
      <c r="D47" s="113">
        <f>+'16'!M4</f>
        <v>0</v>
      </c>
      <c r="E47" s="120"/>
      <c r="F47" s="114">
        <f>+'16'!L4</f>
        <v>0</v>
      </c>
      <c r="G47" s="115" t="str">
        <f>+'16'!$K$4</f>
        <v/>
      </c>
      <c r="H47" s="116">
        <f>SUMIF('16'!R4,"&gt;0",'16'!R4)</f>
        <v>0</v>
      </c>
      <c r="I47" s="116">
        <f>-(SUMIF('16'!R4,"&lt;0",'16'!R4))</f>
        <v>0</v>
      </c>
      <c r="J47" s="116">
        <f>+SUMIF('16'!T4,"&gt;0",'16'!T4)</f>
        <v>0</v>
      </c>
      <c r="K47" s="116">
        <f>-SUMIF('16'!T4,"&lt;0",'16'!T4)</f>
        <v>0</v>
      </c>
    </row>
    <row r="48" spans="1:11" ht="15" x14ac:dyDescent="0.25">
      <c r="A48" s="64">
        <f>+'16'!A4</f>
        <v>16</v>
      </c>
      <c r="B48" s="64">
        <f>+RESUM!B18</f>
        <v>0</v>
      </c>
      <c r="C48" s="117"/>
      <c r="D48" s="113">
        <f>+'16'!M5</f>
        <v>0</v>
      </c>
      <c r="E48" s="120"/>
      <c r="F48" s="114">
        <f>+'16'!L5</f>
        <v>0</v>
      </c>
      <c r="G48" s="115" t="str">
        <f>+'16'!$K$5</f>
        <v/>
      </c>
      <c r="H48" s="116">
        <f>SUMIF('16'!R5,"&gt;0",'16'!R5)</f>
        <v>0</v>
      </c>
      <c r="I48" s="116">
        <f>-(SUMIF('16'!R5,"&lt;0",'16'!R5))</f>
        <v>0</v>
      </c>
      <c r="J48" s="116">
        <f>+SUMIF('16'!T5,"&gt;0",'16'!T5)</f>
        <v>0</v>
      </c>
      <c r="K48" s="116">
        <f>-SUMIF('16'!T5,"&lt;0",'16'!T5)</f>
        <v>0</v>
      </c>
    </row>
    <row r="49" spans="1:11" ht="15" x14ac:dyDescent="0.25">
      <c r="A49" s="64">
        <f>+'16'!A4</f>
        <v>16</v>
      </c>
      <c r="B49" s="64">
        <f>+RESUM!B18</f>
        <v>0</v>
      </c>
      <c r="C49" s="117"/>
      <c r="D49" s="113">
        <f>+'16'!M6</f>
        <v>0</v>
      </c>
      <c r="E49" s="120"/>
      <c r="F49" s="114">
        <f>+'16'!L6</f>
        <v>0</v>
      </c>
      <c r="G49" s="115" t="str">
        <f>+'16'!$K$6</f>
        <v/>
      </c>
      <c r="H49" s="116">
        <f>SUMIF('16'!R6,"&gt;0",'16'!R6)</f>
        <v>0</v>
      </c>
      <c r="I49" s="116">
        <f>-(SUMIF('16'!R6,"&lt;0",'16'!R6))</f>
        <v>0</v>
      </c>
      <c r="J49" s="116">
        <f>+SUMIF('16'!T6,"&gt;0",'16'!T6)</f>
        <v>0</v>
      </c>
      <c r="K49" s="116">
        <f>-SUMIF('16'!T6,"&lt;0",'16'!T6)</f>
        <v>0</v>
      </c>
    </row>
    <row r="50" spans="1:11" ht="15" x14ac:dyDescent="0.25">
      <c r="A50" s="64">
        <f>+'17'!A4</f>
        <v>17</v>
      </c>
      <c r="B50" s="64">
        <f>+RESUM!B19</f>
        <v>0</v>
      </c>
      <c r="C50" s="117"/>
      <c r="D50" s="113">
        <f>+'17'!M4</f>
        <v>0</v>
      </c>
      <c r="E50" s="119"/>
      <c r="F50" s="114">
        <f>+'17'!L4</f>
        <v>0</v>
      </c>
      <c r="G50" s="115" t="str">
        <f>+'17'!$K$4</f>
        <v/>
      </c>
      <c r="H50" s="116">
        <f>SUMIF('17'!R4,"&gt;0",'17'!R4)</f>
        <v>0</v>
      </c>
      <c r="I50" s="116">
        <f>-(SUMIF('17'!R4,"&lt;0",'17'!R4))</f>
        <v>0</v>
      </c>
      <c r="J50" s="116">
        <f>+SUMIF('17'!T4,"&gt;0",'17'!T4)</f>
        <v>0</v>
      </c>
      <c r="K50" s="116">
        <f>-SUMIF('17'!T4,"&lt;0",'17'!T4)</f>
        <v>0</v>
      </c>
    </row>
    <row r="51" spans="1:11" ht="15" x14ac:dyDescent="0.25">
      <c r="A51" s="64">
        <f>+'17'!A4</f>
        <v>17</v>
      </c>
      <c r="B51" s="64">
        <f>+RESUM!B19</f>
        <v>0</v>
      </c>
      <c r="C51" s="117"/>
      <c r="D51" s="113">
        <f>+'17'!M5</f>
        <v>0</v>
      </c>
      <c r="E51" s="120"/>
      <c r="F51" s="114">
        <f>+'17'!L5</f>
        <v>0</v>
      </c>
      <c r="G51" s="115" t="str">
        <f>+'17'!$K$5</f>
        <v/>
      </c>
      <c r="H51" s="116">
        <f>SUMIF('17'!R5,"&gt;0",'17'!R5)</f>
        <v>0</v>
      </c>
      <c r="I51" s="116">
        <f>-(SUMIF('17'!R5,"&lt;0",'17'!R5))</f>
        <v>0</v>
      </c>
      <c r="J51" s="116">
        <f>+SUMIF('17'!T5,"&gt;0",'17'!T5)</f>
        <v>0</v>
      </c>
      <c r="K51" s="116">
        <f>-SUMIF('17'!T5,"&lt;0",'17'!T5)</f>
        <v>0</v>
      </c>
    </row>
    <row r="52" spans="1:11" ht="15" x14ac:dyDescent="0.25">
      <c r="A52" s="64">
        <f>+'17'!A4</f>
        <v>17</v>
      </c>
      <c r="B52" s="64">
        <f>+RESUM!B19</f>
        <v>0</v>
      </c>
      <c r="C52" s="117"/>
      <c r="D52" s="113">
        <f>+'17'!M6</f>
        <v>0</v>
      </c>
      <c r="E52" s="120"/>
      <c r="F52" s="114">
        <f>+'17'!L6</f>
        <v>0</v>
      </c>
      <c r="G52" s="115" t="str">
        <f>+'17'!$K$6</f>
        <v/>
      </c>
      <c r="H52" s="116">
        <f>SUMIF('17'!R6,"&gt;0",'17'!R6)</f>
        <v>0</v>
      </c>
      <c r="I52" s="116">
        <f>-(SUMIF('17'!R6,"&lt;0",'17'!R6))</f>
        <v>0</v>
      </c>
      <c r="J52" s="116">
        <f>+SUMIF('17'!T6,"&gt;0",'17'!T6)</f>
        <v>0</v>
      </c>
      <c r="K52" s="116">
        <f>-SUMIF('17'!T6,"&lt;0",'17'!T6)</f>
        <v>0</v>
      </c>
    </row>
    <row r="53" spans="1:11" ht="15" x14ac:dyDescent="0.25">
      <c r="A53" s="64">
        <f>+'18'!A4</f>
        <v>18</v>
      </c>
      <c r="B53" s="64">
        <f>+RESUM!B20</f>
        <v>0</v>
      </c>
      <c r="C53" s="117"/>
      <c r="D53" s="113">
        <f>+'18'!M4</f>
        <v>0</v>
      </c>
      <c r="E53" s="120"/>
      <c r="F53" s="114">
        <f>+'18'!L4</f>
        <v>0</v>
      </c>
      <c r="G53" s="115" t="str">
        <f>+'18'!$K$4</f>
        <v/>
      </c>
      <c r="H53" s="116">
        <f>SUMIF('18'!R4,"&gt;0",'18'!R4)</f>
        <v>0</v>
      </c>
      <c r="I53" s="116">
        <f>-(SUMIF('18'!R4,"&lt;0",'18'!R4))</f>
        <v>0</v>
      </c>
      <c r="J53" s="116">
        <f>+SUMIF('18'!T4,"&gt;0",'18'!T4)</f>
        <v>0</v>
      </c>
      <c r="K53" s="116">
        <f>-SUMIF('18'!T4,"&lt;0",'18'!T4)</f>
        <v>0</v>
      </c>
    </row>
    <row r="54" spans="1:11" ht="15" x14ac:dyDescent="0.25">
      <c r="A54" s="64">
        <f>+'18'!A4</f>
        <v>18</v>
      </c>
      <c r="B54" s="64">
        <f>+RESUM!B20</f>
        <v>0</v>
      </c>
      <c r="C54" s="117"/>
      <c r="D54" s="113">
        <f>+'18'!M5</f>
        <v>0</v>
      </c>
      <c r="E54" s="120"/>
      <c r="F54" s="114">
        <f>+'18'!L5</f>
        <v>0</v>
      </c>
      <c r="G54" s="115" t="str">
        <f>+'18'!$K$5</f>
        <v/>
      </c>
      <c r="H54" s="116">
        <f>SUMIF('18'!R5,"&gt;0",'18'!R5)</f>
        <v>0</v>
      </c>
      <c r="I54" s="116">
        <f>-(SUMIF('18'!R5,"&lt;0",'18'!R5))</f>
        <v>0</v>
      </c>
      <c r="J54" s="116">
        <f>+SUMIF('18'!T5,"&gt;0",'18'!T5)</f>
        <v>0</v>
      </c>
      <c r="K54" s="116">
        <f>-SUMIF('18'!T5,"&lt;0",'18'!T5)</f>
        <v>0</v>
      </c>
    </row>
    <row r="55" spans="1:11" ht="15" x14ac:dyDescent="0.25">
      <c r="A55" s="64">
        <f>+'18'!A4</f>
        <v>18</v>
      </c>
      <c r="B55" s="64">
        <f>+RESUM!B20</f>
        <v>0</v>
      </c>
      <c r="C55" s="117"/>
      <c r="D55" s="113">
        <f>+'18'!M6</f>
        <v>0</v>
      </c>
      <c r="E55" s="120"/>
      <c r="F55" s="114">
        <f>+'18'!L6</f>
        <v>0</v>
      </c>
      <c r="G55" s="115" t="str">
        <f>+'18'!$K$6</f>
        <v/>
      </c>
      <c r="H55" s="116">
        <f>SUMIF('18'!R6,"&gt;0",'18'!R6)</f>
        <v>0</v>
      </c>
      <c r="I55" s="116">
        <f>-(SUMIF('18'!R6,"&lt;0",'18'!R6))</f>
        <v>0</v>
      </c>
      <c r="J55" s="116">
        <f>+SUMIF('18'!T6,"&gt;0",'18'!T6)</f>
        <v>0</v>
      </c>
      <c r="K55" s="116">
        <f>-SUMIF('18'!T6,"&lt;0",'18'!T6)</f>
        <v>0</v>
      </c>
    </row>
    <row r="56" spans="1:11" ht="15" x14ac:dyDescent="0.25">
      <c r="A56" s="64">
        <f>+'19'!A4</f>
        <v>19</v>
      </c>
      <c r="B56" s="64">
        <f>+RESUM!B21</f>
        <v>0</v>
      </c>
      <c r="C56" s="117"/>
      <c r="D56" s="113">
        <f>+'19'!M4</f>
        <v>0</v>
      </c>
      <c r="E56" s="120"/>
      <c r="F56" s="114">
        <f>+'19'!L4</f>
        <v>0</v>
      </c>
      <c r="G56" s="115" t="str">
        <f>+'19'!$K$4</f>
        <v/>
      </c>
      <c r="H56" s="116">
        <f>SUMIF('19'!R4,"&gt;0",'19'!R4)</f>
        <v>0</v>
      </c>
      <c r="I56" s="116">
        <f>-(SUMIF('19'!R4,"&lt;0",'19'!R4))</f>
        <v>0</v>
      </c>
      <c r="J56" s="116">
        <f>+SUMIF('19'!T4,"&gt;0",'19'!T4)</f>
        <v>0</v>
      </c>
      <c r="K56" s="116">
        <f>-SUMIF('19'!T4,"&lt;0",'19'!T4)</f>
        <v>0</v>
      </c>
    </row>
    <row r="57" spans="1:11" ht="15" x14ac:dyDescent="0.25">
      <c r="A57" s="64">
        <f>+'19'!A4</f>
        <v>19</v>
      </c>
      <c r="B57" s="64">
        <f>+RESUM!B21</f>
        <v>0</v>
      </c>
      <c r="C57" s="117"/>
      <c r="D57" s="113">
        <f>+'19'!M5</f>
        <v>0</v>
      </c>
      <c r="E57" s="120"/>
      <c r="F57" s="114">
        <f>+'19'!L5</f>
        <v>0</v>
      </c>
      <c r="G57" s="115" t="str">
        <f>+'19'!$K$5</f>
        <v/>
      </c>
      <c r="H57" s="116">
        <f>SUMIF('19'!R5,"&gt;0",'19'!R5)</f>
        <v>0</v>
      </c>
      <c r="I57" s="116">
        <f>-(SUMIF('19'!R5,"&lt;0",'19'!R5))</f>
        <v>0</v>
      </c>
      <c r="J57" s="116">
        <f>+SUMIF('19'!T5,"&gt;0",'19'!T5)</f>
        <v>0</v>
      </c>
      <c r="K57" s="116">
        <f>-SUMIF('19'!T5,"&lt;0",'19'!T5)</f>
        <v>0</v>
      </c>
    </row>
    <row r="58" spans="1:11" ht="15" x14ac:dyDescent="0.25">
      <c r="A58" s="64">
        <f>+'19'!A4</f>
        <v>19</v>
      </c>
      <c r="B58" s="64">
        <f>+RESUM!B21</f>
        <v>0</v>
      </c>
      <c r="C58" s="117"/>
      <c r="D58" s="113">
        <f>+'19'!M6</f>
        <v>0</v>
      </c>
      <c r="E58" s="120"/>
      <c r="F58" s="114">
        <f>+'19'!L6</f>
        <v>0</v>
      </c>
      <c r="G58" s="115" t="str">
        <f>+'19'!$K$6</f>
        <v/>
      </c>
      <c r="H58" s="116">
        <f>SUMIF('19'!R6,"&gt;0",'19'!R6)</f>
        <v>0</v>
      </c>
      <c r="I58" s="116">
        <f>-(SUMIF('19'!R6,"&lt;0",'19'!R6))</f>
        <v>0</v>
      </c>
      <c r="J58" s="116">
        <f>+SUMIF('19'!T6,"&gt;0",'19'!T6)</f>
        <v>0</v>
      </c>
      <c r="K58" s="116">
        <f>-SUMIF('19'!T6,"&lt;0",'19'!T6)</f>
        <v>0</v>
      </c>
    </row>
    <row r="59" spans="1:11" ht="15" x14ac:dyDescent="0.25">
      <c r="A59" s="64">
        <f>+'20'!A4</f>
        <v>20</v>
      </c>
      <c r="B59" s="64">
        <f>+RESUM!B22</f>
        <v>0</v>
      </c>
      <c r="C59" s="117"/>
      <c r="D59" s="113">
        <f>+'20'!M4</f>
        <v>0</v>
      </c>
      <c r="E59" s="120"/>
      <c r="F59" s="114">
        <f>+'20'!L4</f>
        <v>0</v>
      </c>
      <c r="G59" s="115" t="str">
        <f>+'20'!$K$4</f>
        <v/>
      </c>
      <c r="H59" s="116">
        <f>SUMIF('20'!R4,"&gt;0",'20'!R4)</f>
        <v>0</v>
      </c>
      <c r="I59" s="116">
        <f>-(SUMIF('20'!R4,"&lt;0",'20'!R4))</f>
        <v>0</v>
      </c>
      <c r="J59" s="116">
        <f>+SUMIF('20'!T4,"&gt;0",'20'!T4)</f>
        <v>0</v>
      </c>
      <c r="K59" s="116">
        <f>-SUMIF('20'!T4,"&lt;0",'20'!T4)</f>
        <v>0</v>
      </c>
    </row>
    <row r="60" spans="1:11" ht="15" x14ac:dyDescent="0.25">
      <c r="A60" s="64">
        <f>+'20'!A4</f>
        <v>20</v>
      </c>
      <c r="B60" s="64">
        <f>+RESUM!B22</f>
        <v>0</v>
      </c>
      <c r="C60" s="117"/>
      <c r="D60" s="113">
        <f>+'20'!M5</f>
        <v>0</v>
      </c>
      <c r="E60" s="120"/>
      <c r="F60" s="114">
        <f>+'20'!L5</f>
        <v>0</v>
      </c>
      <c r="G60" s="115" t="str">
        <f>+'20'!$K$5</f>
        <v/>
      </c>
      <c r="H60" s="116">
        <f>SUMIF('20'!R5,"&gt;0",'20'!R5)</f>
        <v>0</v>
      </c>
      <c r="I60" s="116">
        <f>-(SUMIF('20'!R5,"&lt;0",'20'!R5))</f>
        <v>0</v>
      </c>
      <c r="J60" s="116">
        <f>+SUMIF('20'!T5,"&gt;0",'20'!T5)</f>
        <v>0</v>
      </c>
      <c r="K60" s="116">
        <f>-SUMIF('20'!T5,"&lt;0",'20'!T5)</f>
        <v>0</v>
      </c>
    </row>
    <row r="61" spans="1:11" ht="15" x14ac:dyDescent="0.25">
      <c r="A61" s="64">
        <f>+'20'!A4</f>
        <v>20</v>
      </c>
      <c r="B61" s="64">
        <f>+RESUM!B22</f>
        <v>0</v>
      </c>
      <c r="C61" s="117"/>
      <c r="D61" s="113">
        <f>+'20'!M6</f>
        <v>0</v>
      </c>
      <c r="E61" s="120"/>
      <c r="F61" s="114">
        <f>+'20'!L6</f>
        <v>0</v>
      </c>
      <c r="G61" s="115" t="str">
        <f>+'20'!$K$6</f>
        <v/>
      </c>
      <c r="H61" s="116">
        <f>SUMIF('20'!R6,"&gt;0",'20'!R6)</f>
        <v>0</v>
      </c>
      <c r="I61" s="116">
        <f>-(SUMIF('20'!R6,"&lt;0",'20'!R6))</f>
        <v>0</v>
      </c>
      <c r="J61" s="116">
        <f>+SUMIF('20'!T6,"&gt;0",'20'!T6)</f>
        <v>0</v>
      </c>
      <c r="K61" s="116">
        <f>-SUMIF('20'!T6,"&lt;0",'20'!T6)</f>
        <v>0</v>
      </c>
    </row>
    <row r="62" spans="1:11" ht="15" x14ac:dyDescent="0.25">
      <c r="A62" s="64">
        <f>+'21'!A4</f>
        <v>21</v>
      </c>
      <c r="B62" s="64">
        <f>+RESUM!B23</f>
        <v>0</v>
      </c>
      <c r="C62" s="117"/>
      <c r="D62" s="113">
        <f>+'21'!M4</f>
        <v>0</v>
      </c>
      <c r="E62" s="120"/>
      <c r="F62" s="114">
        <f>+'21'!L4</f>
        <v>0</v>
      </c>
      <c r="G62" s="115" t="str">
        <f>+'21'!$K$4</f>
        <v/>
      </c>
      <c r="H62" s="116">
        <f>SUMIF('21'!R4,"&gt;0",'21'!R4)</f>
        <v>0</v>
      </c>
      <c r="I62" s="116">
        <f>-(SUMIF('21'!R4,"&lt;0",'21'!R4))</f>
        <v>0</v>
      </c>
      <c r="J62" s="116">
        <f>+SUMIF('21'!T4,"&gt;0",'21'!T4)</f>
        <v>0</v>
      </c>
      <c r="K62" s="116">
        <f>-SUMIF('21'!T4,"&lt;0",'21'!T4)</f>
        <v>0</v>
      </c>
    </row>
    <row r="63" spans="1:11" ht="15" x14ac:dyDescent="0.25">
      <c r="A63" s="64">
        <f>+'21'!A4</f>
        <v>21</v>
      </c>
      <c r="B63" s="64">
        <f>+RESUM!B23</f>
        <v>0</v>
      </c>
      <c r="C63" s="117"/>
      <c r="D63" s="113">
        <f>+'21'!M5</f>
        <v>0</v>
      </c>
      <c r="E63" s="120"/>
      <c r="F63" s="114">
        <f>+'21'!L5</f>
        <v>0</v>
      </c>
      <c r="G63" s="115" t="str">
        <f>+'21'!$K$5</f>
        <v/>
      </c>
      <c r="H63" s="116">
        <f>SUMIF('21'!R5,"&gt;0",'21'!R5)</f>
        <v>0</v>
      </c>
      <c r="I63" s="116">
        <f>-(SUMIF('21'!R5,"&lt;0",'21'!R5))</f>
        <v>0</v>
      </c>
      <c r="J63" s="116">
        <f>+SUMIF('21'!T5,"&gt;0",'21'!T5)</f>
        <v>0</v>
      </c>
      <c r="K63" s="116">
        <f>-SUMIF('21'!T5,"&lt;0",'21'!T5)</f>
        <v>0</v>
      </c>
    </row>
    <row r="64" spans="1:11" ht="15" x14ac:dyDescent="0.25">
      <c r="A64" s="64">
        <f>+'21'!A4</f>
        <v>21</v>
      </c>
      <c r="B64" s="64">
        <f>+RESUM!B23</f>
        <v>0</v>
      </c>
      <c r="C64" s="117"/>
      <c r="D64" s="113">
        <f>+'21'!M6</f>
        <v>0</v>
      </c>
      <c r="E64" s="120"/>
      <c r="F64" s="114">
        <f>+'21'!L6</f>
        <v>0</v>
      </c>
      <c r="G64" s="115" t="str">
        <f>+'21'!$K$6</f>
        <v/>
      </c>
      <c r="H64" s="116">
        <f>SUMIF('21'!R6,"&gt;0",'21'!R6)</f>
        <v>0</v>
      </c>
      <c r="I64" s="116">
        <f>-(SUMIF('21'!R6,"&lt;0",'21'!R6))</f>
        <v>0</v>
      </c>
      <c r="J64" s="116">
        <f>+SUMIF('21'!T6,"&gt;0",'21'!T6)</f>
        <v>0</v>
      </c>
      <c r="K64" s="116">
        <f>-SUMIF('21'!T6,"&lt;0",'21'!T6)</f>
        <v>0</v>
      </c>
    </row>
    <row r="65" spans="1:11" ht="15" x14ac:dyDescent="0.25">
      <c r="A65" s="64">
        <f>+'22'!A4</f>
        <v>22</v>
      </c>
      <c r="B65" s="64">
        <f>+RESUM!B24</f>
        <v>0</v>
      </c>
      <c r="C65" s="117"/>
      <c r="D65" s="113">
        <f>+'22'!M4</f>
        <v>0</v>
      </c>
      <c r="E65" s="120"/>
      <c r="F65" s="114">
        <f>+'22'!L4</f>
        <v>0</v>
      </c>
      <c r="G65" s="115" t="str">
        <f>+'22'!$K$4</f>
        <v/>
      </c>
      <c r="H65" s="116">
        <f>SUMIF('22'!R4,"&gt;0",'22'!R4)</f>
        <v>0</v>
      </c>
      <c r="I65" s="116">
        <f>-(SUMIF('22'!R4,"&lt;0",'22'!R4))</f>
        <v>0</v>
      </c>
      <c r="J65" s="116">
        <f>+SUMIF('22'!T4,"&gt;0",'22'!T4)</f>
        <v>0</v>
      </c>
      <c r="K65" s="116">
        <f>-SUMIF('22'!T4,"&lt;0",'22'!T4)</f>
        <v>0</v>
      </c>
    </row>
    <row r="66" spans="1:11" ht="15" x14ac:dyDescent="0.25">
      <c r="A66" s="64">
        <f>+'22'!A4</f>
        <v>22</v>
      </c>
      <c r="B66" s="64">
        <f>+RESUM!B24</f>
        <v>0</v>
      </c>
      <c r="C66" s="117"/>
      <c r="D66" s="113">
        <f>+'22'!M5</f>
        <v>0</v>
      </c>
      <c r="E66" s="120"/>
      <c r="F66" s="114">
        <f>+'22'!L5</f>
        <v>0</v>
      </c>
      <c r="G66" s="115" t="str">
        <f>+'22'!$K$5</f>
        <v/>
      </c>
      <c r="H66" s="116">
        <f>SUMIF('22'!R5,"&gt;0",'22'!R5)</f>
        <v>0</v>
      </c>
      <c r="I66" s="116">
        <f>-(SUMIF('22'!R5,"&lt;0",'22'!R5))</f>
        <v>0</v>
      </c>
      <c r="J66" s="116">
        <f>+SUMIF('22'!T5,"&gt;0",'22'!T5)</f>
        <v>0</v>
      </c>
      <c r="K66" s="116">
        <f>-SUMIF('22'!T5,"&lt;0",'22'!T5)</f>
        <v>0</v>
      </c>
    </row>
    <row r="67" spans="1:11" ht="15" x14ac:dyDescent="0.25">
      <c r="A67" s="64">
        <f>+'22'!A4</f>
        <v>22</v>
      </c>
      <c r="B67" s="64">
        <f>+RESUM!B24</f>
        <v>0</v>
      </c>
      <c r="C67" s="117"/>
      <c r="D67" s="113">
        <f>+'22'!M6</f>
        <v>0</v>
      </c>
      <c r="E67" s="120"/>
      <c r="F67" s="114">
        <f>+'22'!L6</f>
        <v>0</v>
      </c>
      <c r="G67" s="115" t="str">
        <f>+'22'!$K$6</f>
        <v/>
      </c>
      <c r="H67" s="116">
        <f>SUMIF('22'!R6,"&gt;0",'22'!R6)</f>
        <v>0</v>
      </c>
      <c r="I67" s="116">
        <f>-(SUMIF('22'!R6,"&lt;0",'22'!R6))</f>
        <v>0</v>
      </c>
      <c r="J67" s="116">
        <f>+SUMIF('22'!T6,"&gt;0",'22'!T6)</f>
        <v>0</v>
      </c>
      <c r="K67" s="116">
        <f>-SUMIF('22'!T6,"&lt;0",'22'!T6)</f>
        <v>0</v>
      </c>
    </row>
    <row r="68" spans="1:11" ht="15" x14ac:dyDescent="0.25">
      <c r="A68" s="64">
        <f>+'23'!A4</f>
        <v>23</v>
      </c>
      <c r="B68" s="64">
        <f>+RESUM!B25</f>
        <v>0</v>
      </c>
      <c r="C68" s="117"/>
      <c r="D68" s="113">
        <f>+'23'!M4</f>
        <v>0</v>
      </c>
      <c r="E68" s="120"/>
      <c r="F68" s="114">
        <f>+'23'!L4</f>
        <v>0</v>
      </c>
      <c r="G68" s="115" t="str">
        <f>+'23'!$K$4</f>
        <v/>
      </c>
      <c r="H68" s="116">
        <f>SUMIF('23'!R4,"&gt;0",'23'!R4)</f>
        <v>0</v>
      </c>
      <c r="I68" s="116">
        <f>-(SUMIF('23'!R4,"&lt;0",'23'!R4))</f>
        <v>0</v>
      </c>
      <c r="J68" s="116">
        <f>+SUMIF('23'!T4,"&gt;0",'23'!T4)</f>
        <v>0</v>
      </c>
      <c r="K68" s="116">
        <f>-SUMIF('23'!T4,"&lt;0",'23'!T4)</f>
        <v>0</v>
      </c>
    </row>
    <row r="69" spans="1:11" ht="15" x14ac:dyDescent="0.25">
      <c r="A69" s="64">
        <f>+'23'!A4</f>
        <v>23</v>
      </c>
      <c r="B69" s="64">
        <f>+RESUM!B25</f>
        <v>0</v>
      </c>
      <c r="C69" s="117"/>
      <c r="D69" s="113">
        <f>+'23'!M5</f>
        <v>0</v>
      </c>
      <c r="E69" s="120"/>
      <c r="F69" s="114">
        <f>+'23'!L5</f>
        <v>0</v>
      </c>
      <c r="G69" s="115" t="str">
        <f>+'23'!$K$5</f>
        <v/>
      </c>
      <c r="H69" s="116">
        <f>SUMIF('23'!R5,"&gt;0",'23'!R5)</f>
        <v>0</v>
      </c>
      <c r="I69" s="116">
        <f>-(SUMIF('23'!R5,"&lt;0",'23'!R5))</f>
        <v>0</v>
      </c>
      <c r="J69" s="116">
        <f>+SUMIF('23'!T5,"&gt;0",'23'!T5)</f>
        <v>0</v>
      </c>
      <c r="K69" s="116">
        <f>-SUMIF('23'!T5,"&lt;0",'23'!T5)</f>
        <v>0</v>
      </c>
    </row>
    <row r="70" spans="1:11" ht="15" x14ac:dyDescent="0.25">
      <c r="A70" s="64">
        <f>+'23'!A4</f>
        <v>23</v>
      </c>
      <c r="B70" s="64">
        <f>+RESUM!B25</f>
        <v>0</v>
      </c>
      <c r="C70" s="117"/>
      <c r="D70" s="113">
        <f>+'23'!M6</f>
        <v>0</v>
      </c>
      <c r="E70" s="120"/>
      <c r="F70" s="114">
        <f>+'23'!L6</f>
        <v>0</v>
      </c>
      <c r="G70" s="115" t="str">
        <f>+'23'!$K$6</f>
        <v/>
      </c>
      <c r="H70" s="116">
        <f>SUMIF('23'!R6,"&gt;0",'23'!R6)</f>
        <v>0</v>
      </c>
      <c r="I70" s="116">
        <f>-(SUMIF('23'!R6,"&lt;0",'23'!R6))</f>
        <v>0</v>
      </c>
      <c r="J70" s="116">
        <f>+SUMIF('23'!T6,"&gt;0",'23'!T6)</f>
        <v>0</v>
      </c>
      <c r="K70" s="116">
        <f>-SUMIF('23'!T6,"&lt;0",'23'!T6)</f>
        <v>0</v>
      </c>
    </row>
    <row r="71" spans="1:11" ht="15" x14ac:dyDescent="0.25">
      <c r="A71" s="64">
        <f>+'24'!A4</f>
        <v>24</v>
      </c>
      <c r="B71" s="64">
        <f>+RESUM!B26</f>
        <v>0</v>
      </c>
      <c r="C71" s="117"/>
      <c r="D71" s="113">
        <f>+'24'!M4</f>
        <v>0</v>
      </c>
      <c r="E71" s="120"/>
      <c r="F71" s="114">
        <f>+'24'!L4</f>
        <v>0</v>
      </c>
      <c r="G71" s="115" t="str">
        <f>+'24'!$K$4</f>
        <v/>
      </c>
      <c r="H71" s="116">
        <f>SUMIF('24'!R4,"&gt;0",'24'!R4)</f>
        <v>0</v>
      </c>
      <c r="I71" s="116">
        <f>-(SUMIF('24'!R4,"&lt;0",'24'!R4))</f>
        <v>0</v>
      </c>
      <c r="J71" s="116">
        <f>+SUMIF('24'!T4,"&gt;0",'24'!T4)</f>
        <v>0</v>
      </c>
      <c r="K71" s="116">
        <f>-SUMIF('24'!T4,"&lt;0",'24'!T4)</f>
        <v>0</v>
      </c>
    </row>
    <row r="72" spans="1:11" ht="15" x14ac:dyDescent="0.25">
      <c r="A72" s="64">
        <f>+'24'!A4</f>
        <v>24</v>
      </c>
      <c r="B72" s="64">
        <f>+RESUM!B26</f>
        <v>0</v>
      </c>
      <c r="C72" s="117"/>
      <c r="D72" s="113">
        <f>+'24'!M5</f>
        <v>0</v>
      </c>
      <c r="E72" s="120"/>
      <c r="F72" s="114">
        <f>+'24'!L5</f>
        <v>0</v>
      </c>
      <c r="G72" s="115" t="str">
        <f>+'24'!$K$5</f>
        <v/>
      </c>
      <c r="H72" s="116">
        <f>SUMIF('24'!R5,"&gt;0",'24'!R5)</f>
        <v>0</v>
      </c>
      <c r="I72" s="116">
        <f>-(SUMIF('24'!R5,"&lt;0",'24'!R5))</f>
        <v>0</v>
      </c>
      <c r="J72" s="116">
        <f>+SUMIF('24'!T5,"&gt;0",'24'!T5)</f>
        <v>0</v>
      </c>
      <c r="K72" s="116">
        <f>-SUMIF('24'!T5,"&lt;0",'24'!T5)</f>
        <v>0</v>
      </c>
    </row>
    <row r="73" spans="1:11" ht="15" x14ac:dyDescent="0.25">
      <c r="A73" s="64">
        <f>+'24'!A4</f>
        <v>24</v>
      </c>
      <c r="B73" s="64">
        <f>+RESUM!B26</f>
        <v>0</v>
      </c>
      <c r="C73" s="117"/>
      <c r="D73" s="113">
        <f>+'24'!M6</f>
        <v>0</v>
      </c>
      <c r="E73" s="120"/>
      <c r="F73" s="114">
        <f>+'24'!L6</f>
        <v>0</v>
      </c>
      <c r="G73" s="115" t="str">
        <f>+'24'!$K$6</f>
        <v/>
      </c>
      <c r="H73" s="116">
        <f>SUMIF('24'!R6,"&gt;0",'24'!R6)</f>
        <v>0</v>
      </c>
      <c r="I73" s="116">
        <f>-(SUMIF('24'!R6,"&lt;0",'24'!R6))</f>
        <v>0</v>
      </c>
      <c r="J73" s="116">
        <f>+SUMIF('24'!T6,"&gt;0",'24'!T6)</f>
        <v>0</v>
      </c>
      <c r="K73" s="116">
        <f>-SUMIF('24'!T6,"&lt;0",'24'!T6)</f>
        <v>0</v>
      </c>
    </row>
    <row r="74" spans="1:11" ht="15" x14ac:dyDescent="0.25">
      <c r="A74" s="64">
        <f>+'25'!A4</f>
        <v>25</v>
      </c>
      <c r="B74" s="64">
        <f>+RESUM!B27</f>
        <v>0</v>
      </c>
      <c r="C74" s="117"/>
      <c r="D74" s="113">
        <f>+'25'!M4</f>
        <v>0</v>
      </c>
      <c r="E74" s="120"/>
      <c r="F74" s="114">
        <f>+'25'!L4</f>
        <v>0</v>
      </c>
      <c r="G74" s="115" t="str">
        <f>+'25'!$K$4</f>
        <v/>
      </c>
      <c r="H74" s="116">
        <f>SUMIF('25'!R4,"&gt;0",'25'!R4)</f>
        <v>0</v>
      </c>
      <c r="I74" s="116">
        <f>-(SUMIF('25'!R4,"&lt;0",'25'!R4))</f>
        <v>0</v>
      </c>
      <c r="J74" s="116">
        <f>+SUMIF('25'!T4,"&gt;0",'25'!T4)</f>
        <v>0</v>
      </c>
      <c r="K74" s="116">
        <f>-SUMIF('25'!T4,"&lt;0",'25'!T4)</f>
        <v>0</v>
      </c>
    </row>
    <row r="75" spans="1:11" ht="15" x14ac:dyDescent="0.25">
      <c r="A75" s="64">
        <f>+'25'!A4</f>
        <v>25</v>
      </c>
      <c r="B75" s="64">
        <f>+RESUM!B27</f>
        <v>0</v>
      </c>
      <c r="C75" s="117"/>
      <c r="D75" s="113">
        <f>+'25'!M5</f>
        <v>0</v>
      </c>
      <c r="E75" s="120"/>
      <c r="F75" s="114">
        <f>+'25'!L5</f>
        <v>0</v>
      </c>
      <c r="G75" s="115" t="str">
        <f>+'25'!$K$5</f>
        <v/>
      </c>
      <c r="H75" s="116">
        <f>SUMIF('25'!R5,"&gt;0",'25'!R5)</f>
        <v>0</v>
      </c>
      <c r="I75" s="116">
        <f>-(SUMIF('25'!R5,"&lt;0",'25'!R5))</f>
        <v>0</v>
      </c>
      <c r="J75" s="116">
        <f>+SUMIF('25'!T5,"&gt;0",'25'!T5)</f>
        <v>0</v>
      </c>
      <c r="K75" s="116">
        <f>-SUMIF('25'!T5,"&lt;0",'25'!T5)</f>
        <v>0</v>
      </c>
    </row>
    <row r="76" spans="1:11" ht="15" x14ac:dyDescent="0.25">
      <c r="A76" s="64">
        <f>+'25'!A4</f>
        <v>25</v>
      </c>
      <c r="B76" s="64">
        <f>+RESUM!B27</f>
        <v>0</v>
      </c>
      <c r="C76" s="117"/>
      <c r="D76" s="113">
        <f>+'25'!M6</f>
        <v>0</v>
      </c>
      <c r="E76" s="120"/>
      <c r="F76" s="114">
        <f>+'25'!L6</f>
        <v>0</v>
      </c>
      <c r="G76" s="115" t="str">
        <f>+'25'!$K$6</f>
        <v/>
      </c>
      <c r="H76" s="116">
        <f>SUMIF('25'!R6,"&gt;0",'25'!R6)</f>
        <v>0</v>
      </c>
      <c r="I76" s="116">
        <f>-(SUMIF('25'!R6,"&lt;0",'25'!R6))</f>
        <v>0</v>
      </c>
      <c r="J76" s="116">
        <f>+SUMIF('25'!T6,"&gt;0",'25'!T6)</f>
        <v>0</v>
      </c>
      <c r="K76" s="116">
        <f>-SUMIF('25'!T6,"&lt;0",'25'!T6)</f>
        <v>0</v>
      </c>
    </row>
    <row r="77" spans="1:11" ht="15" x14ac:dyDescent="0.25">
      <c r="A77" s="64">
        <f>+'26'!A4</f>
        <v>26</v>
      </c>
      <c r="B77" s="64">
        <f>+RESUM!B28</f>
        <v>0</v>
      </c>
      <c r="C77" s="117"/>
      <c r="D77" s="113">
        <f>+'26'!M4</f>
        <v>0</v>
      </c>
      <c r="E77" s="120"/>
      <c r="F77" s="114">
        <f>+'26'!L4</f>
        <v>0</v>
      </c>
      <c r="G77" s="115" t="str">
        <f>+'26'!$K$4</f>
        <v/>
      </c>
      <c r="H77" s="116">
        <f>SUMIF('26'!R4,"&gt;0",'26'!R4)</f>
        <v>0</v>
      </c>
      <c r="I77" s="116">
        <f>-(SUMIF('26'!R4,"&lt;0",'26'!R4))</f>
        <v>0</v>
      </c>
      <c r="J77" s="116">
        <f>+SUMIF('26'!T4,"&gt;0",'26'!T4)</f>
        <v>0</v>
      </c>
      <c r="K77" s="116">
        <f>-SUMIF('26'!T4,"&lt;0",'26'!T4)</f>
        <v>0</v>
      </c>
    </row>
    <row r="78" spans="1:11" ht="15" x14ac:dyDescent="0.25">
      <c r="A78" s="64">
        <f>+'26'!A4</f>
        <v>26</v>
      </c>
      <c r="B78" s="64">
        <f>+RESUM!B28</f>
        <v>0</v>
      </c>
      <c r="C78" s="117"/>
      <c r="D78" s="113">
        <f>+'26'!M5</f>
        <v>0</v>
      </c>
      <c r="E78" s="120"/>
      <c r="F78" s="114">
        <f>+'26'!L5</f>
        <v>0</v>
      </c>
      <c r="G78" s="115" t="str">
        <f>+'26'!$K$5</f>
        <v/>
      </c>
      <c r="H78" s="116">
        <f>SUMIF('26'!R5,"&gt;0",'26'!R5)</f>
        <v>0</v>
      </c>
      <c r="I78" s="116">
        <f>-(SUMIF('26'!R5,"&lt;0",'26'!R5))</f>
        <v>0</v>
      </c>
      <c r="J78" s="116">
        <f>+SUMIF('26'!T5,"&gt;0",'26'!T5)</f>
        <v>0</v>
      </c>
      <c r="K78" s="116">
        <f>-SUMIF('26'!T5,"&lt;0",'26'!T5)</f>
        <v>0</v>
      </c>
    </row>
    <row r="79" spans="1:11" ht="15" x14ac:dyDescent="0.25">
      <c r="A79" s="64">
        <f>+'26'!A4</f>
        <v>26</v>
      </c>
      <c r="B79" s="64">
        <f>+RESUM!B28</f>
        <v>0</v>
      </c>
      <c r="C79" s="117"/>
      <c r="D79" s="113">
        <f>+'26'!M6</f>
        <v>0</v>
      </c>
      <c r="E79" s="120"/>
      <c r="F79" s="114">
        <f>+'26'!L6</f>
        <v>0</v>
      </c>
      <c r="G79" s="115" t="str">
        <f>+'26'!$K$6</f>
        <v/>
      </c>
      <c r="H79" s="116">
        <f>SUMIF('26'!R6,"&gt;0",'26'!R6)</f>
        <v>0</v>
      </c>
      <c r="I79" s="116">
        <f>-(SUMIF('26'!R6,"&lt;0",'26'!R6))</f>
        <v>0</v>
      </c>
      <c r="J79" s="116">
        <f>+SUMIF('26'!T6,"&gt;0",'26'!T6)</f>
        <v>0</v>
      </c>
      <c r="K79" s="116">
        <f>-SUMIF('26'!T6,"&lt;0",'26'!T6)</f>
        <v>0</v>
      </c>
    </row>
    <row r="80" spans="1:11" ht="15" x14ac:dyDescent="0.25">
      <c r="A80" s="64">
        <f>+'27'!A4</f>
        <v>27</v>
      </c>
      <c r="B80" s="64">
        <f>+RESUM!B29</f>
        <v>0</v>
      </c>
      <c r="C80" s="117"/>
      <c r="D80" s="113">
        <f>+'27'!M4</f>
        <v>0</v>
      </c>
      <c r="E80" s="120"/>
      <c r="F80" s="114">
        <f>+'27'!L4</f>
        <v>0</v>
      </c>
      <c r="G80" s="115" t="str">
        <f>+'27'!$K$4</f>
        <v/>
      </c>
      <c r="H80" s="116">
        <f>SUMIF('27'!R4,"&gt;0",'27'!R4)</f>
        <v>0</v>
      </c>
      <c r="I80" s="116">
        <f>-(SUMIF('27'!R4,"&lt;0",'27'!R4))</f>
        <v>0</v>
      </c>
      <c r="J80" s="116">
        <f>+SUMIF('27'!T4,"&gt;0",'27'!T4)</f>
        <v>0</v>
      </c>
      <c r="K80" s="116">
        <f>-SUMIF('27'!T4,"&lt;0",'27'!T4)</f>
        <v>0</v>
      </c>
    </row>
    <row r="81" spans="1:11" ht="15" x14ac:dyDescent="0.25">
      <c r="A81" s="64">
        <f>+'27'!A4</f>
        <v>27</v>
      </c>
      <c r="B81" s="64">
        <f>+RESUM!B29</f>
        <v>0</v>
      </c>
      <c r="C81" s="117"/>
      <c r="D81" s="113">
        <f>+'27'!M5</f>
        <v>0</v>
      </c>
      <c r="E81" s="120"/>
      <c r="F81" s="114">
        <f>+'27'!L5</f>
        <v>0</v>
      </c>
      <c r="G81" s="115" t="str">
        <f>+'27'!$K$5</f>
        <v/>
      </c>
      <c r="H81" s="116">
        <f>SUMIF('27'!R5,"&gt;0",'27'!R5)</f>
        <v>0</v>
      </c>
      <c r="I81" s="116">
        <f>-(SUMIF('27'!R5,"&lt;0",'27'!R5))</f>
        <v>0</v>
      </c>
      <c r="J81" s="116">
        <f>+SUMIF('27'!T5,"&gt;0",'27'!T5)</f>
        <v>0</v>
      </c>
      <c r="K81" s="116">
        <f>-SUMIF('27'!T5,"&lt;0",'27'!T5)</f>
        <v>0</v>
      </c>
    </row>
    <row r="82" spans="1:11" ht="15" x14ac:dyDescent="0.25">
      <c r="A82" s="64">
        <f>+'27'!A4</f>
        <v>27</v>
      </c>
      <c r="B82" s="64">
        <f>+RESUM!B29</f>
        <v>0</v>
      </c>
      <c r="C82" s="117"/>
      <c r="D82" s="113">
        <f>+'27'!M6</f>
        <v>0</v>
      </c>
      <c r="E82" s="120"/>
      <c r="F82" s="114">
        <f>+'27'!L6</f>
        <v>0</v>
      </c>
      <c r="G82" s="115" t="str">
        <f>+'27'!$K$6</f>
        <v/>
      </c>
      <c r="H82" s="116">
        <f>SUMIF('27'!R6,"&gt;0",'27'!R6)</f>
        <v>0</v>
      </c>
      <c r="I82" s="116">
        <f>-(SUMIF('27'!R6,"&lt;0",'27'!R6))</f>
        <v>0</v>
      </c>
      <c r="J82" s="116">
        <f>+SUMIF('27'!T6,"&gt;0",'27'!T6)</f>
        <v>0</v>
      </c>
      <c r="K82" s="116">
        <f>-SUMIF('27'!T6,"&lt;0",'27'!T6)</f>
        <v>0</v>
      </c>
    </row>
    <row r="83" spans="1:11" ht="15" x14ac:dyDescent="0.25">
      <c r="A83" s="64">
        <f>+'28'!A4</f>
        <v>28</v>
      </c>
      <c r="B83" s="64">
        <f>+RESUM!B30</f>
        <v>0</v>
      </c>
      <c r="C83" s="117"/>
      <c r="D83" s="113">
        <f>+'28'!M4</f>
        <v>0</v>
      </c>
      <c r="E83" s="120"/>
      <c r="F83" s="114">
        <f>+'28'!L4</f>
        <v>0</v>
      </c>
      <c r="G83" s="115" t="str">
        <f>+'28'!$K$4</f>
        <v/>
      </c>
      <c r="H83" s="116">
        <f>SUMIF('28'!R4,"&gt;0",'28'!R4)</f>
        <v>0</v>
      </c>
      <c r="I83" s="116">
        <f>-(SUMIF('28'!R4,"&lt;0",'28'!R4))</f>
        <v>0</v>
      </c>
      <c r="J83" s="116">
        <f>+SUMIF('28'!T4,"&gt;0",'28'!T4)</f>
        <v>0</v>
      </c>
      <c r="K83" s="116">
        <f>-SUMIF('28'!T4,"&lt;0",'28'!T4)</f>
        <v>0</v>
      </c>
    </row>
    <row r="84" spans="1:11" ht="15" x14ac:dyDescent="0.25">
      <c r="A84" s="64">
        <f>+'28'!A4</f>
        <v>28</v>
      </c>
      <c r="B84" s="64">
        <f>+RESUM!B30</f>
        <v>0</v>
      </c>
      <c r="C84" s="117"/>
      <c r="D84" s="113">
        <f>+'28'!M5</f>
        <v>0</v>
      </c>
      <c r="E84" s="120"/>
      <c r="F84" s="114">
        <f>+'28'!L5</f>
        <v>0</v>
      </c>
      <c r="G84" s="115" t="str">
        <f>+'28'!$K$5</f>
        <v/>
      </c>
      <c r="H84" s="116">
        <f>SUMIF('28'!R5,"&gt;0",'28'!R5)</f>
        <v>0</v>
      </c>
      <c r="I84" s="116">
        <f>-(SUMIF('28'!R5,"&lt;0",'28'!R5))</f>
        <v>0</v>
      </c>
      <c r="J84" s="116">
        <f>+SUMIF('28'!T5,"&gt;0",'28'!T5)</f>
        <v>0</v>
      </c>
      <c r="K84" s="116">
        <f>-SUMIF('28'!T5,"&lt;0",'28'!T5)</f>
        <v>0</v>
      </c>
    </row>
    <row r="85" spans="1:11" ht="15" x14ac:dyDescent="0.25">
      <c r="A85" s="64">
        <f>+'28'!A4</f>
        <v>28</v>
      </c>
      <c r="B85" s="64">
        <f>+RESUM!B30</f>
        <v>0</v>
      </c>
      <c r="C85" s="117"/>
      <c r="D85" s="113">
        <f>+'28'!M6</f>
        <v>0</v>
      </c>
      <c r="E85" s="120"/>
      <c r="F85" s="114">
        <f>+'28'!L6</f>
        <v>0</v>
      </c>
      <c r="G85" s="115" t="str">
        <f>+'28'!$K$6</f>
        <v/>
      </c>
      <c r="H85" s="116">
        <f>SUMIF('28'!R6,"&gt;0",'28'!R6)</f>
        <v>0</v>
      </c>
      <c r="I85" s="116">
        <f>-(SUMIF('28'!R6,"&lt;0",'28'!R6))</f>
        <v>0</v>
      </c>
      <c r="J85" s="116">
        <f>+SUMIF('28'!T6,"&gt;0",'28'!T6)</f>
        <v>0</v>
      </c>
      <c r="K85" s="116">
        <f>-SUMIF('28'!T6,"&lt;0",'28'!T6)</f>
        <v>0</v>
      </c>
    </row>
    <row r="86" spans="1:11" ht="15" x14ac:dyDescent="0.25">
      <c r="A86" s="64">
        <f>+'29'!A4</f>
        <v>29</v>
      </c>
      <c r="B86" s="64">
        <f>+RESUM!B31</f>
        <v>0</v>
      </c>
      <c r="C86" s="117"/>
      <c r="D86" s="113">
        <f>+'29'!$M$4</f>
        <v>0</v>
      </c>
      <c r="E86" s="120"/>
      <c r="F86" s="114">
        <f>+'29'!$L$4</f>
        <v>0</v>
      </c>
      <c r="G86" s="115" t="str">
        <f>+'29'!$K$4</f>
        <v/>
      </c>
      <c r="H86" s="116">
        <f>SUMIF('29'!$R$4,"&gt;0",'29'!$R$4)</f>
        <v>0</v>
      </c>
      <c r="I86" s="116">
        <f>-(SUMIF('29'!$R$4,"&lt;0",'29'!$R$4))</f>
        <v>0</v>
      </c>
      <c r="J86" s="116">
        <f>+SUMIF('29'!$T$4,"&gt;0",'29'!$T$4)</f>
        <v>0</v>
      </c>
      <c r="K86" s="116">
        <f>-SUMIF('29'!$T$4,"&lt;0",'29'!$T$4)</f>
        <v>0</v>
      </c>
    </row>
    <row r="87" spans="1:11" ht="15" x14ac:dyDescent="0.25">
      <c r="A87" s="64">
        <f>+'29'!A4</f>
        <v>29</v>
      </c>
      <c r="B87" s="64">
        <f>+RESUM!B31</f>
        <v>0</v>
      </c>
      <c r="C87" s="117"/>
      <c r="D87" s="113">
        <f>+'29'!$M$5</f>
        <v>0</v>
      </c>
      <c r="E87" s="120"/>
      <c r="F87" s="114">
        <f>+'29'!$L$5</f>
        <v>0</v>
      </c>
      <c r="G87" s="115" t="str">
        <f>+'29'!$K$5</f>
        <v/>
      </c>
      <c r="H87" s="116">
        <f>SUMIF('29'!$R$5,"&gt;0",'29'!$R$5)</f>
        <v>0</v>
      </c>
      <c r="I87" s="116">
        <f>-(SUMIF('29'!$R$5,"&lt;0",'29'!$R$5))</f>
        <v>0</v>
      </c>
      <c r="J87" s="116">
        <f>+SUMIF('29'!$T$5,"&gt;0",'29'!$T$5)</f>
        <v>0</v>
      </c>
      <c r="K87" s="116">
        <f>-SUMIF('29'!$T$5,"&lt;0",'29'!$T$5)</f>
        <v>0</v>
      </c>
    </row>
    <row r="88" spans="1:11" ht="15" x14ac:dyDescent="0.25">
      <c r="A88" s="64">
        <f>+'29'!$A$4</f>
        <v>29</v>
      </c>
      <c r="B88" s="64">
        <f>+RESUM!B31</f>
        <v>0</v>
      </c>
      <c r="C88" s="117"/>
      <c r="D88" s="113">
        <f>+'29'!$M$6</f>
        <v>0</v>
      </c>
      <c r="E88" s="120"/>
      <c r="F88" s="114">
        <f>+'29'!$L$6</f>
        <v>0</v>
      </c>
      <c r="G88" s="115" t="str">
        <f>+'29'!$K$6</f>
        <v/>
      </c>
      <c r="H88" s="116">
        <f>SUMIF('29'!$R$6,"&gt;0",'29'!$R$6)</f>
        <v>0</v>
      </c>
      <c r="I88" s="116">
        <f>-(SUMIF('29'!$R$6,"&lt;0",'29'!$R$6))</f>
        <v>0</v>
      </c>
      <c r="J88" s="116">
        <f>+SUMIF('29'!$T$6,"&gt;0",'29'!$T$6)</f>
        <v>0</v>
      </c>
      <c r="K88" s="116">
        <f>-SUMIF('29'!$T$6,"&lt;0",'29'!$T$6)</f>
        <v>0</v>
      </c>
    </row>
    <row r="89" spans="1:11" ht="15" x14ac:dyDescent="0.25">
      <c r="A89" s="64">
        <f>+'30'!$A$4</f>
        <v>30</v>
      </c>
      <c r="B89" s="64">
        <f>+RESUM!B32</f>
        <v>0</v>
      </c>
      <c r="C89" s="118"/>
      <c r="D89" s="113">
        <f>+'30'!$M$4</f>
        <v>0</v>
      </c>
      <c r="E89" s="121"/>
      <c r="F89" s="114">
        <f>+'30'!$L$4</f>
        <v>0</v>
      </c>
      <c r="G89" s="115" t="str">
        <f>+'30'!$K$4</f>
        <v/>
      </c>
      <c r="H89" s="116">
        <f>SUMIF('30'!$R$4,"&gt;0",'30'!$R$4)</f>
        <v>0</v>
      </c>
      <c r="I89" s="116">
        <f>-(SUMIF('30'!$R$4,"&lt;0",'30'!$R$4))</f>
        <v>0</v>
      </c>
      <c r="J89" s="116">
        <f>+SUMIF('30'!$T$4,"&gt;0",'30'!$T$4)</f>
        <v>0</v>
      </c>
      <c r="K89" s="116">
        <f>-SUMIF('30'!$T$4,"&lt;0",'30'!$T$4)</f>
        <v>0</v>
      </c>
    </row>
    <row r="90" spans="1:11" ht="15" x14ac:dyDescent="0.25">
      <c r="A90" s="64">
        <f>+'30'!$A$4</f>
        <v>30</v>
      </c>
      <c r="B90" s="64">
        <f>+RESUM!B32</f>
        <v>0</v>
      </c>
      <c r="C90" s="118"/>
      <c r="D90" s="113">
        <f>+'30'!$M$5</f>
        <v>0</v>
      </c>
      <c r="E90" s="121"/>
      <c r="F90" s="114">
        <f>+'30'!$L$5</f>
        <v>0</v>
      </c>
      <c r="G90" s="115" t="str">
        <f>+'30'!$K$5</f>
        <v/>
      </c>
      <c r="H90" s="116">
        <f>SUMIF('30'!$R$5,"&gt;0",'30'!$R$5)</f>
        <v>0</v>
      </c>
      <c r="I90" s="116">
        <f>-(SUMIF('30'!$R$5,"&lt;0",'30'!$R$5))</f>
        <v>0</v>
      </c>
      <c r="J90" s="116">
        <f>+SUMIF('30'!$T$5,"&gt;0",'30'!$T$5)</f>
        <v>0</v>
      </c>
      <c r="K90" s="116">
        <f>-SUMIF('30'!$T$5,"&lt;0",'30'!$T$5)</f>
        <v>0</v>
      </c>
    </row>
    <row r="91" spans="1:11" ht="15" x14ac:dyDescent="0.25">
      <c r="A91" s="64">
        <f>+'30'!$A$4</f>
        <v>30</v>
      </c>
      <c r="B91" s="64">
        <f>+RESUM!B32</f>
        <v>0</v>
      </c>
      <c r="C91" s="118"/>
      <c r="D91" s="113">
        <f>+'30'!$M$6</f>
        <v>0</v>
      </c>
      <c r="E91" s="121"/>
      <c r="F91" s="114">
        <f>+'30'!$L$6</f>
        <v>0</v>
      </c>
      <c r="G91" s="115" t="str">
        <f>+'30'!$K$6</f>
        <v/>
      </c>
      <c r="H91" s="116">
        <f>SUMIF('30'!$R$6,"&gt;0",'30'!$R$6)</f>
        <v>0</v>
      </c>
      <c r="I91" s="116">
        <f>-(SUMIF('30'!$R$6,"&lt;0",'30'!$R$6))</f>
        <v>0</v>
      </c>
      <c r="J91" s="116">
        <f>+SUMIF('30'!$T$6,"&gt;0",'30'!$T$6)</f>
        <v>0</v>
      </c>
      <c r="K91" s="116">
        <f>-SUMIF('30'!$T$6,"&lt;0",'30'!$T$6)</f>
        <v>0</v>
      </c>
    </row>
    <row r="92" spans="1:11" ht="15" x14ac:dyDescent="0.25">
      <c r="A92" s="64">
        <f>+'31'!$A$4</f>
        <v>31</v>
      </c>
      <c r="B92" s="64">
        <f>+RESUM!B33</f>
        <v>0</v>
      </c>
      <c r="C92" s="118"/>
      <c r="D92" s="113">
        <f>+'31'!$M$4</f>
        <v>0</v>
      </c>
      <c r="E92" s="121"/>
      <c r="F92" s="114">
        <f>+'31'!$L$4</f>
        <v>0</v>
      </c>
      <c r="G92" s="115" t="str">
        <f>+'31'!$K$4</f>
        <v/>
      </c>
      <c r="H92" s="116">
        <f>SUMIF('31'!$R$4,"&gt;0",'31'!$R$4)</f>
        <v>0</v>
      </c>
      <c r="I92" s="116">
        <f>-(SUMIF('31'!$R$4,"&lt;0",'31'!$R$4))</f>
        <v>0</v>
      </c>
      <c r="J92" s="116">
        <f>+SUMIF('31'!$T$4,"&gt;0",'31'!$T$4)</f>
        <v>0</v>
      </c>
      <c r="K92" s="116">
        <f>-SUMIF('31'!$T$4,"&lt;0",'31'!$T$4)</f>
        <v>0</v>
      </c>
    </row>
    <row r="93" spans="1:11" ht="15" x14ac:dyDescent="0.25">
      <c r="A93" s="64">
        <f>+'31'!$A$4</f>
        <v>31</v>
      </c>
      <c r="B93" s="64">
        <f>+RESUM!B33</f>
        <v>0</v>
      </c>
      <c r="C93" s="118"/>
      <c r="D93" s="113">
        <f>+'31'!$M$5</f>
        <v>0</v>
      </c>
      <c r="E93" s="121"/>
      <c r="F93" s="114">
        <f>+'31'!$L$5</f>
        <v>0</v>
      </c>
      <c r="G93" s="115" t="str">
        <f>+'31'!$K$5</f>
        <v/>
      </c>
      <c r="H93" s="116">
        <f>SUMIF('31'!$R$5,"&gt;0",'31'!$R$5)</f>
        <v>0</v>
      </c>
      <c r="I93" s="116">
        <f>-(SUMIF('31'!$R$5,"&lt;0",'31'!$R$5))</f>
        <v>0</v>
      </c>
      <c r="J93" s="116">
        <f>+SUMIF('31'!$T$5,"&gt;0",'31'!$T$5)</f>
        <v>0</v>
      </c>
      <c r="K93" s="116">
        <f>-SUMIF('31'!$T$5,"&lt;0",'31'!$T$5)</f>
        <v>0</v>
      </c>
    </row>
    <row r="94" spans="1:11" ht="15" x14ac:dyDescent="0.25">
      <c r="A94" s="64">
        <f>+'31'!$A$4</f>
        <v>31</v>
      </c>
      <c r="B94" s="64">
        <f>+RESUM!B33</f>
        <v>0</v>
      </c>
      <c r="C94" s="118"/>
      <c r="D94" s="113">
        <f>+'31'!$M$6</f>
        <v>0</v>
      </c>
      <c r="E94" s="121"/>
      <c r="F94" s="114">
        <f>+'31'!$L$6</f>
        <v>0</v>
      </c>
      <c r="G94" s="115" t="str">
        <f>+'31'!$K$6</f>
        <v/>
      </c>
      <c r="H94" s="116">
        <f>SUMIF('31'!$R$6,"&gt;0",'31'!$R$6)</f>
        <v>0</v>
      </c>
      <c r="I94" s="116">
        <f>-(SUMIF('31'!$R$6,"&lt;0",'31'!$R$6))</f>
        <v>0</v>
      </c>
      <c r="J94" s="116">
        <f>+SUMIF('31'!$T$6,"&gt;0",'31'!$T$6)</f>
        <v>0</v>
      </c>
      <c r="K94" s="116">
        <f>-SUMIF('31'!$T$6,"&lt;0",'31'!$T$6)</f>
        <v>0</v>
      </c>
    </row>
    <row r="95" spans="1:11" ht="15" x14ac:dyDescent="0.25">
      <c r="A95" s="64">
        <f>+'32'!$A$4</f>
        <v>32</v>
      </c>
      <c r="B95" s="64">
        <f>+RESUM!B34</f>
        <v>0</v>
      </c>
      <c r="C95" s="118"/>
      <c r="D95" s="113">
        <f>+'32'!$M$4</f>
        <v>0</v>
      </c>
      <c r="E95" s="121"/>
      <c r="F95" s="114">
        <f>+'32'!$L$4</f>
        <v>0</v>
      </c>
      <c r="G95" s="115" t="str">
        <f>+'32'!$K$4</f>
        <v/>
      </c>
      <c r="H95" s="116">
        <f>SUMIF('32'!$R$4,"&gt;0",'32'!$R$4)</f>
        <v>0</v>
      </c>
      <c r="I95" s="116">
        <f>-(SUMIF('32'!$R$4,"&lt;0",'32'!$R$4))</f>
        <v>0</v>
      </c>
      <c r="J95" s="116">
        <f>+SUMIF('32'!$T$4,"&gt;0",'32'!$T$4)</f>
        <v>0</v>
      </c>
      <c r="K95" s="116">
        <f>-SUMIF('32'!$T$4,"&lt;0",'32'!$T$4)</f>
        <v>0</v>
      </c>
    </row>
    <row r="96" spans="1:11" ht="15" x14ac:dyDescent="0.25">
      <c r="A96" s="64">
        <f>+'32'!$A$4</f>
        <v>32</v>
      </c>
      <c r="B96" s="64">
        <f>+RESUM!B34</f>
        <v>0</v>
      </c>
      <c r="C96" s="118"/>
      <c r="D96" s="113">
        <f>+'32'!$M$5</f>
        <v>0</v>
      </c>
      <c r="E96" s="121"/>
      <c r="F96" s="114">
        <f>+'32'!$L$5</f>
        <v>0</v>
      </c>
      <c r="G96" s="115" t="str">
        <f>+'32'!$K$5</f>
        <v/>
      </c>
      <c r="H96" s="116">
        <f>SUMIF('32'!$R$5,"&gt;0",'32'!$R$5)</f>
        <v>0</v>
      </c>
      <c r="I96" s="116">
        <f>-(SUMIF('32'!$R$5,"&lt;0",'32'!$R$5))</f>
        <v>0</v>
      </c>
      <c r="J96" s="116">
        <f>+SUMIF('32'!$T$5,"&gt;0",'32'!$T$5)</f>
        <v>0</v>
      </c>
      <c r="K96" s="116">
        <f>-SUMIF('32'!$T$5,"&lt;0",'32'!$T$5)</f>
        <v>0</v>
      </c>
    </row>
    <row r="97" spans="1:11" ht="15" x14ac:dyDescent="0.25">
      <c r="A97" s="64">
        <f>+'32'!$A$4</f>
        <v>32</v>
      </c>
      <c r="B97" s="64">
        <f>+RESUM!B34</f>
        <v>0</v>
      </c>
      <c r="C97" s="118"/>
      <c r="D97" s="113">
        <f>+'32'!$M$6</f>
        <v>0</v>
      </c>
      <c r="E97" s="121"/>
      <c r="F97" s="114">
        <f>+'32'!$L$6</f>
        <v>0</v>
      </c>
      <c r="G97" s="115" t="str">
        <f>+'32'!$K$6</f>
        <v/>
      </c>
      <c r="H97" s="116">
        <f>SUMIF('32'!$R$6,"&gt;0",'32'!$R$6)</f>
        <v>0</v>
      </c>
      <c r="I97" s="116">
        <f>-(SUMIF('32'!$R$6,"&lt;0",'32'!$R$6))</f>
        <v>0</v>
      </c>
      <c r="J97" s="116">
        <f>+SUMIF('32'!$T$6,"&gt;0",'32'!$T$6)</f>
        <v>0</v>
      </c>
      <c r="K97" s="116">
        <f>-SUMIF('32'!$T$6,"&lt;0",'32'!$T$6)</f>
        <v>0</v>
      </c>
    </row>
    <row r="98" spans="1:11" ht="15" x14ac:dyDescent="0.25">
      <c r="A98" s="64">
        <f>+'33'!$A$4</f>
        <v>33</v>
      </c>
      <c r="B98" s="64">
        <f>+RESUM!B35</f>
        <v>0</v>
      </c>
      <c r="C98" s="118"/>
      <c r="D98" s="113">
        <f>+'33'!$M$4</f>
        <v>0</v>
      </c>
      <c r="E98" s="121"/>
      <c r="F98" s="114">
        <f>+'33'!$L$4</f>
        <v>0</v>
      </c>
      <c r="G98" s="115" t="str">
        <f>+'33'!$K$4</f>
        <v/>
      </c>
      <c r="H98" s="116">
        <f>SUMIF('33'!$R$4,"&gt;0",'33'!$R$4)</f>
        <v>0</v>
      </c>
      <c r="I98" s="116">
        <f>-(SUMIF('33'!$R$4,"&lt;0",'33'!$R$4))</f>
        <v>0</v>
      </c>
      <c r="J98" s="116">
        <f>+SUMIF('33'!$T$4,"&gt;0",'33'!$T$4)</f>
        <v>0</v>
      </c>
      <c r="K98" s="116">
        <f>-SUMIF('33'!$T$4,"&lt;0",'33'!$T$4)</f>
        <v>0</v>
      </c>
    </row>
    <row r="99" spans="1:11" ht="15" x14ac:dyDescent="0.25">
      <c r="A99" s="64">
        <f>+'33'!$A$4</f>
        <v>33</v>
      </c>
      <c r="B99" s="64">
        <f>+RESUM!B35</f>
        <v>0</v>
      </c>
      <c r="C99" s="118"/>
      <c r="D99" s="113">
        <f>+'33'!$M$5</f>
        <v>0</v>
      </c>
      <c r="E99" s="121"/>
      <c r="F99" s="114">
        <f>+'33'!$L$5</f>
        <v>0</v>
      </c>
      <c r="G99" s="115" t="str">
        <f>+'33'!$K$5</f>
        <v/>
      </c>
      <c r="H99" s="116">
        <f>SUMIF('33'!$R$5,"&gt;0",'33'!$R$5)</f>
        <v>0</v>
      </c>
      <c r="I99" s="116">
        <f>-(SUMIF('33'!$R$5,"&lt;0",'33'!$R$5))</f>
        <v>0</v>
      </c>
      <c r="J99" s="116">
        <f>+SUMIF('33'!$T$5,"&gt;0",'33'!$T$5)</f>
        <v>0</v>
      </c>
      <c r="K99" s="116">
        <f>-SUMIF('33'!$T$5,"&lt;0",'33'!$T$5)</f>
        <v>0</v>
      </c>
    </row>
    <row r="100" spans="1:11" ht="15" x14ac:dyDescent="0.25">
      <c r="A100" s="64">
        <f>+'33'!$A$4</f>
        <v>33</v>
      </c>
      <c r="B100" s="64">
        <f>+RESUM!B35</f>
        <v>0</v>
      </c>
      <c r="C100" s="118"/>
      <c r="D100" s="113">
        <f>+'33'!$M$6</f>
        <v>0</v>
      </c>
      <c r="E100" s="121"/>
      <c r="F100" s="114">
        <f>+'33'!$L$6</f>
        <v>0</v>
      </c>
      <c r="G100" s="115" t="str">
        <f>+'33'!$K$6</f>
        <v/>
      </c>
      <c r="H100" s="116">
        <f>SUMIF('33'!$R$6,"&gt;0",'33'!$R$6)</f>
        <v>0</v>
      </c>
      <c r="I100" s="116">
        <f>-(SUMIF('33'!$R$6,"&lt;0",'33'!$R$6))</f>
        <v>0</v>
      </c>
      <c r="J100" s="116">
        <f>+SUMIF('33'!$T$6,"&gt;0",'33'!$T$6)</f>
        <v>0</v>
      </c>
      <c r="K100" s="116">
        <f>-SUMIF('33'!$T$6,"&lt;0",'33'!$T$6)</f>
        <v>0</v>
      </c>
    </row>
    <row r="101" spans="1:11" ht="15" x14ac:dyDescent="0.25">
      <c r="A101" s="64">
        <f>+'34'!$A$4</f>
        <v>34</v>
      </c>
      <c r="B101" s="64">
        <f>+RESUM!B36</f>
        <v>0</v>
      </c>
      <c r="C101" s="118"/>
      <c r="D101" s="113">
        <f>+'34'!$M$4</f>
        <v>0</v>
      </c>
      <c r="E101" s="121"/>
      <c r="F101" s="114">
        <f>+'34'!$L$4</f>
        <v>0</v>
      </c>
      <c r="G101" s="115" t="str">
        <f>+'34'!$K$4</f>
        <v/>
      </c>
      <c r="H101" s="116">
        <f>SUMIF('34'!$R$4,"&gt;0",'34'!$R$4)</f>
        <v>0</v>
      </c>
      <c r="I101" s="116">
        <f>-(SUMIF('34'!$R$4,"&lt;0",'34'!$R$4))</f>
        <v>0</v>
      </c>
      <c r="J101" s="116">
        <f>+SUMIF('34'!$T$4,"&gt;0",'34'!$T$4)</f>
        <v>0</v>
      </c>
      <c r="K101" s="116">
        <f>-SUMIF('34'!$T$4,"&lt;0",'34'!$T$4)</f>
        <v>0</v>
      </c>
    </row>
    <row r="102" spans="1:11" ht="15" x14ac:dyDescent="0.25">
      <c r="A102" s="64">
        <f>+'34'!$A$4</f>
        <v>34</v>
      </c>
      <c r="B102" s="64">
        <f>+RESUM!B36</f>
        <v>0</v>
      </c>
      <c r="C102" s="118"/>
      <c r="D102" s="113">
        <f>+'34'!$M$5</f>
        <v>0</v>
      </c>
      <c r="E102" s="121"/>
      <c r="F102" s="114">
        <f>+'34'!$L$5</f>
        <v>0</v>
      </c>
      <c r="G102" s="115" t="str">
        <f>+'34'!$K$5</f>
        <v/>
      </c>
      <c r="H102" s="116">
        <f>SUMIF('34'!$R$5,"&gt;0",'34'!$R$5)</f>
        <v>0</v>
      </c>
      <c r="I102" s="116">
        <f>-(SUMIF('34'!$R$5,"&lt;0",'34'!$R$5))</f>
        <v>0</v>
      </c>
      <c r="J102" s="116">
        <f>+SUMIF('34'!$T$5,"&gt;0",'34'!$T$5)</f>
        <v>0</v>
      </c>
      <c r="K102" s="116">
        <f>-SUMIF('34'!$T$5,"&lt;0",'34'!$T$5)</f>
        <v>0</v>
      </c>
    </row>
    <row r="103" spans="1:11" ht="15" x14ac:dyDescent="0.25">
      <c r="A103" s="64">
        <f>+'34'!$A$4</f>
        <v>34</v>
      </c>
      <c r="B103" s="64">
        <f>+RESUM!B36</f>
        <v>0</v>
      </c>
      <c r="C103" s="118"/>
      <c r="D103" s="113">
        <f>+'34'!$M$6</f>
        <v>0</v>
      </c>
      <c r="E103" s="121"/>
      <c r="F103" s="114">
        <f>+'34'!$L$6</f>
        <v>0</v>
      </c>
      <c r="G103" s="115" t="str">
        <f>+'34'!$K$6</f>
        <v/>
      </c>
      <c r="H103" s="116">
        <f>SUMIF('34'!$R$6,"&gt;0",'34'!$R$6)</f>
        <v>0</v>
      </c>
      <c r="I103" s="116">
        <f>-(SUMIF('34'!$R$6,"&lt;0",'34'!$R$6))</f>
        <v>0</v>
      </c>
      <c r="J103" s="116">
        <f>+SUMIF('34'!$T$6,"&gt;0",'34'!$T$6)</f>
        <v>0</v>
      </c>
      <c r="K103" s="116">
        <f>-SUMIF('34'!$T$6,"&lt;0",'34'!$T$6)</f>
        <v>0</v>
      </c>
    </row>
    <row r="104" spans="1:11" ht="15" x14ac:dyDescent="0.25">
      <c r="A104" s="64">
        <f>+'35'!$A$4</f>
        <v>35</v>
      </c>
      <c r="B104" s="64">
        <f>+RESUM!B37</f>
        <v>0</v>
      </c>
      <c r="C104" s="118"/>
      <c r="D104" s="113">
        <f>+'35'!$M$4</f>
        <v>0</v>
      </c>
      <c r="E104" s="121"/>
      <c r="F104" s="114">
        <f>+'35'!$L$4</f>
        <v>0</v>
      </c>
      <c r="G104" s="115" t="str">
        <f>+'35'!$K$4</f>
        <v/>
      </c>
      <c r="H104" s="116">
        <f>SUMIF('35'!$R$4,"&gt;0",'35'!$R$4)</f>
        <v>0</v>
      </c>
      <c r="I104" s="116">
        <f>-(SUMIF('35'!$R$4,"&lt;0",'35'!$R$4))</f>
        <v>0</v>
      </c>
      <c r="J104" s="116">
        <f>+SUMIF('35'!$T$4,"&gt;0",'35'!$T$4)</f>
        <v>0</v>
      </c>
      <c r="K104" s="116">
        <f>-SUMIF('35'!$T$4,"&lt;0",'35'!$T$4)</f>
        <v>0</v>
      </c>
    </row>
    <row r="105" spans="1:11" ht="15" x14ac:dyDescent="0.25">
      <c r="A105" s="64">
        <f>+'35'!$A$4</f>
        <v>35</v>
      </c>
      <c r="B105" s="64">
        <f>+RESUM!B37</f>
        <v>0</v>
      </c>
      <c r="C105" s="118"/>
      <c r="D105" s="113">
        <f>+'35'!$M$5</f>
        <v>0</v>
      </c>
      <c r="E105" s="121"/>
      <c r="F105" s="114">
        <f>+'35'!$L$5</f>
        <v>0</v>
      </c>
      <c r="G105" s="115" t="str">
        <f>+'35'!$K$5</f>
        <v/>
      </c>
      <c r="H105" s="116">
        <f>SUMIF('35'!$R$5,"&gt;0",'35'!$R$5)</f>
        <v>0</v>
      </c>
      <c r="I105" s="116">
        <f>-(SUMIF('35'!$R$5,"&lt;0",'35'!$R$5))</f>
        <v>0</v>
      </c>
      <c r="J105" s="116">
        <f>+SUMIF('35'!$T$5,"&gt;0",'35'!$T$5)</f>
        <v>0</v>
      </c>
      <c r="K105" s="116">
        <f>-SUMIF('35'!$T$5,"&lt;0",'35'!$T$5)</f>
        <v>0</v>
      </c>
    </row>
    <row r="106" spans="1:11" ht="15" x14ac:dyDescent="0.25">
      <c r="A106" s="64">
        <f>+'35'!$A$4</f>
        <v>35</v>
      </c>
      <c r="B106" s="64">
        <f>+RESUM!B37</f>
        <v>0</v>
      </c>
      <c r="C106" s="118"/>
      <c r="D106" s="113">
        <f>+'35'!$M$6</f>
        <v>0</v>
      </c>
      <c r="E106" s="121"/>
      <c r="F106" s="114">
        <f>+'35'!$L$6</f>
        <v>0</v>
      </c>
      <c r="G106" s="115" t="str">
        <f>+'35'!$K$6</f>
        <v/>
      </c>
      <c r="H106" s="116">
        <f>SUMIF('35'!$R$6,"&gt;0",'35'!$R$6)</f>
        <v>0</v>
      </c>
      <c r="I106" s="116">
        <f>-(SUMIF('35'!$R$6,"&lt;0",'35'!$R$6))</f>
        <v>0</v>
      </c>
      <c r="J106" s="116">
        <f>+SUMIF('35'!$T$6,"&gt;0",'35'!$T$6)</f>
        <v>0</v>
      </c>
      <c r="K106" s="116">
        <f>-SUMIF('35'!$T$6,"&lt;0",'35'!$T$6)</f>
        <v>0</v>
      </c>
    </row>
    <row r="107" spans="1:11" ht="15.75" thickBot="1" x14ac:dyDescent="0.3">
      <c r="A107" s="60" t="s">
        <v>36</v>
      </c>
      <c r="B107" s="60"/>
      <c r="C107" s="60"/>
      <c r="D107" s="60"/>
      <c r="E107" s="122"/>
      <c r="F107" s="60"/>
      <c r="G107" s="61"/>
      <c r="H107" s="61">
        <f>SUM(H2:H106)</f>
        <v>0</v>
      </c>
      <c r="I107" s="61">
        <f>SUM(I2:I106)</f>
        <v>0</v>
      </c>
      <c r="J107" s="61">
        <f>SUM(J2:J106)</f>
        <v>0</v>
      </c>
      <c r="K107" s="61">
        <f>SUM(K2:K106)</f>
        <v>0</v>
      </c>
    </row>
    <row r="108" spans="1:11" ht="39" thickTop="1" x14ac:dyDescent="0.2">
      <c r="J108" s="102" t="s">
        <v>65</v>
      </c>
      <c r="K108" s="101"/>
    </row>
    <row r="109" spans="1:11" x14ac:dyDescent="0.2">
      <c r="J109" s="103"/>
    </row>
    <row r="110" spans="1:11" x14ac:dyDescent="0.2">
      <c r="I110" s="34" t="s">
        <v>68</v>
      </c>
      <c r="J110" s="1">
        <f>+J107-RESUM!E38</f>
        <v>0</v>
      </c>
      <c r="K110" s="1">
        <f>+K107+RESUM!F38</f>
        <v>0</v>
      </c>
    </row>
    <row r="112" spans="1:11" x14ac:dyDescent="0.2">
      <c r="D112" s="65"/>
      <c r="J112" s="1"/>
      <c r="K112" s="1"/>
    </row>
  </sheetData>
  <sheetProtection sheet="1" objects="1" scenarios="1"/>
  <mergeCells count="1">
    <mergeCell ref="M1:Q1"/>
  </mergeCells>
  <conditionalFormatting sqref="J110:K11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4A2F-A8D5-40C6-A6F4-F663D442F81A}">
  <dimension ref="A1:P37"/>
  <sheetViews>
    <sheetView workbookViewId="0">
      <pane ySplit="1" topLeftCell="A2" activePane="bottomLeft" state="frozen"/>
      <selection pane="bottomLeft" activeCell="M2" sqref="M2"/>
    </sheetView>
  </sheetViews>
  <sheetFormatPr defaultColWidth="11.42578125" defaultRowHeight="12.75" x14ac:dyDescent="0.2"/>
  <cols>
    <col min="1" max="1" width="8.28515625" customWidth="1"/>
    <col min="2" max="2" width="13.7109375" customWidth="1"/>
    <col min="5" max="5" width="11.7109375" bestFit="1" customWidth="1"/>
    <col min="6" max="6" width="15.7109375" customWidth="1"/>
    <col min="7" max="7" width="13" customWidth="1"/>
    <col min="8" max="8" width="12.85546875" customWidth="1"/>
    <col min="9" max="9" width="13" customWidth="1"/>
    <col min="10" max="10" width="11.7109375" bestFit="1" customWidth="1"/>
    <col min="11" max="11" width="12.85546875" customWidth="1"/>
    <col min="12" max="12" width="3.42578125" customWidth="1"/>
    <col min="13" max="13" width="13.42578125" customWidth="1"/>
    <col min="16" max="16" width="15.7109375" customWidth="1"/>
  </cols>
  <sheetData>
    <row r="1" spans="1:16" ht="60" customHeight="1" x14ac:dyDescent="0.25">
      <c r="A1" s="63" t="s">
        <v>38</v>
      </c>
      <c r="B1" s="62" t="s">
        <v>39</v>
      </c>
      <c r="C1" s="62" t="s">
        <v>40</v>
      </c>
      <c r="D1" s="62" t="s">
        <v>41</v>
      </c>
      <c r="E1" s="63" t="s">
        <v>42</v>
      </c>
      <c r="F1" s="63" t="s">
        <v>43</v>
      </c>
      <c r="G1" s="63" t="s">
        <v>44</v>
      </c>
      <c r="H1" s="63" t="s">
        <v>45</v>
      </c>
      <c r="I1" s="63" t="s">
        <v>46</v>
      </c>
      <c r="J1" s="63" t="s">
        <v>47</v>
      </c>
      <c r="K1" s="63" t="s">
        <v>48</v>
      </c>
      <c r="L1" s="67"/>
      <c r="M1" s="63" t="s">
        <v>49</v>
      </c>
      <c r="N1" s="63" t="s">
        <v>50</v>
      </c>
      <c r="O1" s="63" t="s">
        <v>51</v>
      </c>
      <c r="P1" s="63" t="s">
        <v>52</v>
      </c>
    </row>
    <row r="2" spans="1:16" ht="15" x14ac:dyDescent="0.25">
      <c r="A2" s="124">
        <f>+'1'!$A$4</f>
        <v>1</v>
      </c>
      <c r="B2" s="124">
        <f>+'1'!$E$4</f>
        <v>0</v>
      </c>
      <c r="C2" s="124">
        <f>+'1'!$B$4</f>
        <v>0</v>
      </c>
      <c r="D2" s="124">
        <f>+'1'!$C$4</f>
        <v>0</v>
      </c>
      <c r="E2" s="125">
        <f>+'1'!$F$4</f>
        <v>0</v>
      </c>
      <c r="F2" s="125">
        <f>+I2</f>
        <v>0</v>
      </c>
      <c r="G2" s="125">
        <f>+'1'!$H$4</f>
        <v>0</v>
      </c>
      <c r="H2" s="125">
        <f>+'1'!$G$4</f>
        <v>0</v>
      </c>
      <c r="I2" s="125">
        <f>+G2+H2</f>
        <v>0</v>
      </c>
      <c r="J2" s="125">
        <f>+'1'!$I$4</f>
        <v>0</v>
      </c>
      <c r="K2" s="125">
        <f>+RESUM!E3</f>
        <v>0</v>
      </c>
      <c r="L2" s="70"/>
      <c r="M2" s="148">
        <f>+J2</f>
        <v>0</v>
      </c>
      <c r="N2" s="149"/>
      <c r="O2" s="149"/>
      <c r="P2" s="149"/>
    </row>
    <row r="3" spans="1:16" ht="15" x14ac:dyDescent="0.25">
      <c r="A3" s="124">
        <f>+'2'!$A$4</f>
        <v>2</v>
      </c>
      <c r="B3" s="124">
        <f>+'2'!$E$4</f>
        <v>0</v>
      </c>
      <c r="C3" s="124">
        <f>+'2'!$B$4</f>
        <v>0</v>
      </c>
      <c r="D3" s="124">
        <f>+'2'!$C$4</f>
        <v>0</v>
      </c>
      <c r="E3" s="125">
        <f>+'2'!$F$4</f>
        <v>0</v>
      </c>
      <c r="F3" s="125">
        <f>+I3</f>
        <v>0</v>
      </c>
      <c r="G3" s="125">
        <f>+'2'!$H$4</f>
        <v>0</v>
      </c>
      <c r="H3" s="125">
        <f>+'2'!$G$4</f>
        <v>0</v>
      </c>
      <c r="I3" s="125">
        <f t="shared" ref="I3:I29" si="0">+G3+H3</f>
        <v>0</v>
      </c>
      <c r="J3" s="125">
        <f>+'2'!$I$4</f>
        <v>0</v>
      </c>
      <c r="K3" s="125">
        <f>+RESUM!E4</f>
        <v>0</v>
      </c>
      <c r="L3" s="70"/>
      <c r="M3" s="148">
        <f t="shared" ref="M3:M29" si="1">+J3</f>
        <v>0</v>
      </c>
      <c r="N3" s="149"/>
      <c r="O3" s="149"/>
      <c r="P3" s="149"/>
    </row>
    <row r="4" spans="1:16" ht="15" x14ac:dyDescent="0.25">
      <c r="A4" s="124">
        <f>+'3'!$A$4</f>
        <v>3</v>
      </c>
      <c r="B4" s="124">
        <f>+'3'!$E$4</f>
        <v>0</v>
      </c>
      <c r="C4" s="124">
        <f>+'3'!$B$4</f>
        <v>0</v>
      </c>
      <c r="D4" s="124">
        <f>+'3'!$C$4</f>
        <v>0</v>
      </c>
      <c r="E4" s="125">
        <f>+'3'!$F$4</f>
        <v>0</v>
      </c>
      <c r="F4" s="125">
        <f t="shared" ref="F4:F36" si="2">+I4</f>
        <v>0</v>
      </c>
      <c r="G4" s="125">
        <f>+'3'!$H$4</f>
        <v>0</v>
      </c>
      <c r="H4" s="125">
        <f>+'3'!$G$4</f>
        <v>0</v>
      </c>
      <c r="I4" s="125">
        <f t="shared" si="0"/>
        <v>0</v>
      </c>
      <c r="J4" s="125">
        <f>+'3'!$I$4</f>
        <v>0</v>
      </c>
      <c r="K4" s="125">
        <f>+RESUM!E5</f>
        <v>0</v>
      </c>
      <c r="L4" s="70"/>
      <c r="M4" s="148">
        <f t="shared" si="1"/>
        <v>0</v>
      </c>
      <c r="N4" s="149"/>
      <c r="O4" s="149"/>
      <c r="P4" s="149"/>
    </row>
    <row r="5" spans="1:16" ht="15" x14ac:dyDescent="0.25">
      <c r="A5" s="124">
        <f>+'4'!$A$4</f>
        <v>4</v>
      </c>
      <c r="B5" s="124">
        <f>+'4'!$E$4</f>
        <v>0</v>
      </c>
      <c r="C5" s="124">
        <f>+'4'!$B$4</f>
        <v>0</v>
      </c>
      <c r="D5" s="124">
        <f>+'4'!$C$4</f>
        <v>0</v>
      </c>
      <c r="E5" s="125">
        <f>+'4'!$F$4</f>
        <v>0</v>
      </c>
      <c r="F5" s="125">
        <f t="shared" si="2"/>
        <v>0</v>
      </c>
      <c r="G5" s="125">
        <f>+'4'!$H$4</f>
        <v>0</v>
      </c>
      <c r="H5" s="125">
        <f>+'4'!$G$4</f>
        <v>0</v>
      </c>
      <c r="I5" s="125">
        <f t="shared" si="0"/>
        <v>0</v>
      </c>
      <c r="J5" s="125">
        <f>+'4'!$I$4</f>
        <v>0</v>
      </c>
      <c r="K5" s="125">
        <f>+RESUM!E6</f>
        <v>0</v>
      </c>
      <c r="L5" s="70"/>
      <c r="M5" s="148">
        <f t="shared" si="1"/>
        <v>0</v>
      </c>
      <c r="N5" s="149"/>
      <c r="O5" s="149"/>
      <c r="P5" s="149"/>
    </row>
    <row r="6" spans="1:16" ht="15" x14ac:dyDescent="0.25">
      <c r="A6" s="124">
        <f>+'5'!$A$4</f>
        <v>5</v>
      </c>
      <c r="B6" s="124">
        <f>+'5'!$E$4</f>
        <v>0</v>
      </c>
      <c r="C6" s="124">
        <f>+'5'!$B$4</f>
        <v>0</v>
      </c>
      <c r="D6" s="124">
        <f>+'5'!$C$4</f>
        <v>0</v>
      </c>
      <c r="E6" s="125">
        <f>+'5'!$F$4</f>
        <v>0</v>
      </c>
      <c r="F6" s="125">
        <f t="shared" si="2"/>
        <v>0</v>
      </c>
      <c r="G6" s="125">
        <f>+'5'!$H$4</f>
        <v>0</v>
      </c>
      <c r="H6" s="125">
        <f>+'5'!$G$4</f>
        <v>0</v>
      </c>
      <c r="I6" s="125">
        <f t="shared" si="0"/>
        <v>0</v>
      </c>
      <c r="J6" s="125">
        <f>+'5'!$I$4</f>
        <v>0</v>
      </c>
      <c r="K6" s="125">
        <f>+RESUM!E7</f>
        <v>0</v>
      </c>
      <c r="L6" s="70"/>
      <c r="M6" s="148">
        <f t="shared" si="1"/>
        <v>0</v>
      </c>
      <c r="N6" s="149"/>
      <c r="O6" s="149"/>
      <c r="P6" s="149"/>
    </row>
    <row r="7" spans="1:16" ht="15" x14ac:dyDescent="0.25">
      <c r="A7" s="124">
        <f>+'6'!$A$4</f>
        <v>6</v>
      </c>
      <c r="B7" s="124">
        <f>+'6'!$E$4</f>
        <v>0</v>
      </c>
      <c r="C7" s="124">
        <f>+'6'!$B$4</f>
        <v>0</v>
      </c>
      <c r="D7" s="124">
        <f>+'6'!$C$4</f>
        <v>0</v>
      </c>
      <c r="E7" s="125">
        <f>+'6'!$F$4</f>
        <v>0</v>
      </c>
      <c r="F7" s="125">
        <f t="shared" si="2"/>
        <v>0</v>
      </c>
      <c r="G7" s="125">
        <f>+'6'!$H$4</f>
        <v>0</v>
      </c>
      <c r="H7" s="125">
        <f>+'6'!$G$4</f>
        <v>0</v>
      </c>
      <c r="I7" s="125">
        <f t="shared" si="0"/>
        <v>0</v>
      </c>
      <c r="J7" s="125">
        <f>+'6'!$I$4</f>
        <v>0</v>
      </c>
      <c r="K7" s="125">
        <f>+RESUM!E8</f>
        <v>0</v>
      </c>
      <c r="L7" s="70"/>
      <c r="M7" s="148">
        <f t="shared" si="1"/>
        <v>0</v>
      </c>
      <c r="N7" s="149"/>
      <c r="O7" s="149"/>
      <c r="P7" s="149"/>
    </row>
    <row r="8" spans="1:16" ht="15" x14ac:dyDescent="0.25">
      <c r="A8" s="124">
        <f>+'7'!$A$4</f>
        <v>7</v>
      </c>
      <c r="B8" s="124">
        <f>+'7'!$E$4</f>
        <v>0</v>
      </c>
      <c r="C8" s="124">
        <f>+'7'!$B$4</f>
        <v>0</v>
      </c>
      <c r="D8" s="124">
        <f>+'7'!$C$4</f>
        <v>0</v>
      </c>
      <c r="E8" s="125">
        <f>+'7'!$F$4</f>
        <v>0</v>
      </c>
      <c r="F8" s="125">
        <f t="shared" si="2"/>
        <v>0</v>
      </c>
      <c r="G8" s="125">
        <f>+'7'!$H$4</f>
        <v>0</v>
      </c>
      <c r="H8" s="125">
        <f>+'7'!$G$4</f>
        <v>0</v>
      </c>
      <c r="I8" s="125">
        <f t="shared" si="0"/>
        <v>0</v>
      </c>
      <c r="J8" s="125">
        <f>+'7'!$I$4</f>
        <v>0</v>
      </c>
      <c r="K8" s="125">
        <f>+RESUM!E9</f>
        <v>0</v>
      </c>
      <c r="L8" s="70"/>
      <c r="M8" s="148">
        <f t="shared" si="1"/>
        <v>0</v>
      </c>
      <c r="N8" s="149"/>
      <c r="O8" s="149"/>
      <c r="P8" s="149"/>
    </row>
    <row r="9" spans="1:16" ht="15" x14ac:dyDescent="0.25">
      <c r="A9" s="124">
        <f>+'8'!$A$4</f>
        <v>8</v>
      </c>
      <c r="B9" s="124">
        <f>+'8'!$E$4</f>
        <v>0</v>
      </c>
      <c r="C9" s="124">
        <f>+'8'!$B$4</f>
        <v>0</v>
      </c>
      <c r="D9" s="124">
        <f>+'8'!$C$4</f>
        <v>0</v>
      </c>
      <c r="E9" s="125">
        <f>+'8'!$F$4</f>
        <v>0</v>
      </c>
      <c r="F9" s="125">
        <f t="shared" si="2"/>
        <v>0</v>
      </c>
      <c r="G9" s="125">
        <f>+'8'!$H$4</f>
        <v>0</v>
      </c>
      <c r="H9" s="125">
        <f>+'8'!$G$4</f>
        <v>0</v>
      </c>
      <c r="I9" s="125">
        <f t="shared" si="0"/>
        <v>0</v>
      </c>
      <c r="J9" s="125">
        <f>+'8'!$I$4</f>
        <v>0</v>
      </c>
      <c r="K9" s="125">
        <f>+RESUM!E10</f>
        <v>0</v>
      </c>
      <c r="L9" s="70"/>
      <c r="M9" s="148">
        <f t="shared" si="1"/>
        <v>0</v>
      </c>
      <c r="N9" s="149"/>
      <c r="O9" s="149"/>
      <c r="P9" s="149"/>
    </row>
    <row r="10" spans="1:16" ht="15" x14ac:dyDescent="0.25">
      <c r="A10" s="124">
        <f>+'9'!$A$4</f>
        <v>9</v>
      </c>
      <c r="B10" s="124">
        <f>+'9'!$E$4</f>
        <v>0</v>
      </c>
      <c r="C10" s="124">
        <f>+'9'!$B$4</f>
        <v>0</v>
      </c>
      <c r="D10" s="124">
        <f>+'9'!$C$4</f>
        <v>0</v>
      </c>
      <c r="E10" s="125">
        <f>+'9'!$F$4</f>
        <v>0</v>
      </c>
      <c r="F10" s="125">
        <f t="shared" si="2"/>
        <v>0</v>
      </c>
      <c r="G10" s="125">
        <f>+'9'!$H$4</f>
        <v>0</v>
      </c>
      <c r="H10" s="125">
        <f>+'9'!$G$4</f>
        <v>0</v>
      </c>
      <c r="I10" s="125">
        <f t="shared" si="0"/>
        <v>0</v>
      </c>
      <c r="J10" s="125">
        <f>+'9'!$I$4</f>
        <v>0</v>
      </c>
      <c r="K10" s="125">
        <f>+RESUM!E11</f>
        <v>0</v>
      </c>
      <c r="L10" s="70"/>
      <c r="M10" s="148">
        <f t="shared" si="1"/>
        <v>0</v>
      </c>
      <c r="N10" s="149"/>
      <c r="O10" s="149"/>
      <c r="P10" s="149"/>
    </row>
    <row r="11" spans="1:16" ht="15" x14ac:dyDescent="0.25">
      <c r="A11" s="124">
        <f>+'10'!$A$4</f>
        <v>10</v>
      </c>
      <c r="B11" s="124">
        <f>+'10'!$E$4</f>
        <v>0</v>
      </c>
      <c r="C11" s="124">
        <f>+'10'!$B$4</f>
        <v>0</v>
      </c>
      <c r="D11" s="124">
        <f>+'10'!$C$4</f>
        <v>0</v>
      </c>
      <c r="E11" s="125">
        <f>+'10'!$F$4</f>
        <v>0</v>
      </c>
      <c r="F11" s="125">
        <f t="shared" si="2"/>
        <v>0</v>
      </c>
      <c r="G11" s="125">
        <f>+'10'!$H$4</f>
        <v>0</v>
      </c>
      <c r="H11" s="125">
        <f>+'10'!$G$4</f>
        <v>0</v>
      </c>
      <c r="I11" s="125">
        <f>+G11+H11</f>
        <v>0</v>
      </c>
      <c r="J11" s="125">
        <f>+'10'!$I$4</f>
        <v>0</v>
      </c>
      <c r="K11" s="125">
        <f>+RESUM!E12</f>
        <v>0</v>
      </c>
      <c r="L11" s="70"/>
      <c r="M11" s="148">
        <f t="shared" si="1"/>
        <v>0</v>
      </c>
      <c r="N11" s="149"/>
      <c r="O11" s="149"/>
      <c r="P11" s="149"/>
    </row>
    <row r="12" spans="1:16" ht="15" x14ac:dyDescent="0.25">
      <c r="A12" s="124">
        <f>+'11'!$A$4</f>
        <v>11</v>
      </c>
      <c r="B12" s="124">
        <f>+'11'!$E$4</f>
        <v>0</v>
      </c>
      <c r="C12" s="124">
        <f>+'11'!$B$4</f>
        <v>0</v>
      </c>
      <c r="D12" s="124">
        <f>+'11'!$C$4</f>
        <v>0</v>
      </c>
      <c r="E12" s="125">
        <f>+'11'!$F$4</f>
        <v>0</v>
      </c>
      <c r="F12" s="125">
        <f t="shared" si="2"/>
        <v>0</v>
      </c>
      <c r="G12" s="125">
        <f>+'11'!$H$4</f>
        <v>0</v>
      </c>
      <c r="H12" s="125">
        <f>+'11'!$G$4</f>
        <v>0</v>
      </c>
      <c r="I12" s="125">
        <f t="shared" si="0"/>
        <v>0</v>
      </c>
      <c r="J12" s="125">
        <f>+'11'!$I$4</f>
        <v>0</v>
      </c>
      <c r="K12" s="125">
        <f>+RESUM!E13</f>
        <v>0</v>
      </c>
      <c r="L12" s="70"/>
      <c r="M12" s="148">
        <f t="shared" si="1"/>
        <v>0</v>
      </c>
      <c r="N12" s="149"/>
      <c r="O12" s="149"/>
      <c r="P12" s="149"/>
    </row>
    <row r="13" spans="1:16" ht="15" x14ac:dyDescent="0.25">
      <c r="A13" s="124">
        <f>+'12'!$A$4</f>
        <v>12</v>
      </c>
      <c r="B13" s="124">
        <f>+'12'!$E$4</f>
        <v>0</v>
      </c>
      <c r="C13" s="124">
        <f>+'12'!$B$4</f>
        <v>0</v>
      </c>
      <c r="D13" s="124">
        <f>+'12'!$C$4</f>
        <v>0</v>
      </c>
      <c r="E13" s="125">
        <f>+'12'!$F$4</f>
        <v>0</v>
      </c>
      <c r="F13" s="125">
        <f t="shared" si="2"/>
        <v>0</v>
      </c>
      <c r="G13" s="125">
        <f>+'12'!$H$4</f>
        <v>0</v>
      </c>
      <c r="H13" s="125">
        <f>+'12'!$G$4</f>
        <v>0</v>
      </c>
      <c r="I13" s="125">
        <f t="shared" si="0"/>
        <v>0</v>
      </c>
      <c r="J13" s="125">
        <f>+'12'!$I$4</f>
        <v>0</v>
      </c>
      <c r="K13" s="125">
        <f>+RESUM!E14</f>
        <v>0</v>
      </c>
      <c r="L13" s="70"/>
      <c r="M13" s="148">
        <f t="shared" si="1"/>
        <v>0</v>
      </c>
      <c r="N13" s="149"/>
      <c r="O13" s="149"/>
      <c r="P13" s="149"/>
    </row>
    <row r="14" spans="1:16" ht="15" x14ac:dyDescent="0.25">
      <c r="A14" s="124">
        <f>+'13'!$A$4</f>
        <v>13</v>
      </c>
      <c r="B14" s="124">
        <f>+'13'!$E$4</f>
        <v>0</v>
      </c>
      <c r="C14" s="124">
        <f>+'13'!$B$4</f>
        <v>0</v>
      </c>
      <c r="D14" s="124">
        <f>+'13'!$C$4</f>
        <v>0</v>
      </c>
      <c r="E14" s="125">
        <f>+'13'!$F$4</f>
        <v>0</v>
      </c>
      <c r="F14" s="125">
        <f t="shared" si="2"/>
        <v>0</v>
      </c>
      <c r="G14" s="125">
        <f>+'13'!$H$4</f>
        <v>0</v>
      </c>
      <c r="H14" s="125">
        <f>+'13'!$G$4</f>
        <v>0</v>
      </c>
      <c r="I14" s="125">
        <f t="shared" si="0"/>
        <v>0</v>
      </c>
      <c r="J14" s="125">
        <f>+'13'!$I$4</f>
        <v>0</v>
      </c>
      <c r="K14" s="125">
        <f>+RESUM!E15</f>
        <v>0</v>
      </c>
      <c r="L14" s="70"/>
      <c r="M14" s="148">
        <f t="shared" si="1"/>
        <v>0</v>
      </c>
      <c r="N14" s="149"/>
      <c r="O14" s="149"/>
      <c r="P14" s="149"/>
    </row>
    <row r="15" spans="1:16" ht="15" x14ac:dyDescent="0.25">
      <c r="A15" s="124">
        <f>+'14'!$A$4</f>
        <v>14</v>
      </c>
      <c r="B15" s="124">
        <f>+'14'!$E$4</f>
        <v>0</v>
      </c>
      <c r="C15" s="124">
        <f>+'14'!$B$4</f>
        <v>0</v>
      </c>
      <c r="D15" s="124">
        <f>+'14'!$C$4</f>
        <v>0</v>
      </c>
      <c r="E15" s="125">
        <f>+'14'!$F$4</f>
        <v>0</v>
      </c>
      <c r="F15" s="125">
        <f t="shared" si="2"/>
        <v>0</v>
      </c>
      <c r="G15" s="125">
        <f>+'14'!$H$4</f>
        <v>0</v>
      </c>
      <c r="H15" s="125">
        <f>+'14'!$G$4</f>
        <v>0</v>
      </c>
      <c r="I15" s="125">
        <f t="shared" si="0"/>
        <v>0</v>
      </c>
      <c r="J15" s="125">
        <f>+'14'!$I$4</f>
        <v>0</v>
      </c>
      <c r="K15" s="125">
        <f>+RESUM!E16</f>
        <v>0</v>
      </c>
      <c r="L15" s="70"/>
      <c r="M15" s="148">
        <f t="shared" si="1"/>
        <v>0</v>
      </c>
      <c r="N15" s="149"/>
      <c r="O15" s="149"/>
      <c r="P15" s="149"/>
    </row>
    <row r="16" spans="1:16" ht="15" x14ac:dyDescent="0.25">
      <c r="A16" s="124">
        <f>+'15'!$A$4</f>
        <v>15</v>
      </c>
      <c r="B16" s="124">
        <f>+'15'!$E$4</f>
        <v>0</v>
      </c>
      <c r="C16" s="124">
        <f>+'15'!$B$4</f>
        <v>0</v>
      </c>
      <c r="D16" s="124">
        <f>+'15'!$C$4</f>
        <v>0</v>
      </c>
      <c r="E16" s="125">
        <f>+'15'!$F$4</f>
        <v>0</v>
      </c>
      <c r="F16" s="125">
        <f t="shared" si="2"/>
        <v>0</v>
      </c>
      <c r="G16" s="125">
        <f>+'15'!$H$4</f>
        <v>0</v>
      </c>
      <c r="H16" s="125">
        <f>+'15'!$G$4</f>
        <v>0</v>
      </c>
      <c r="I16" s="125">
        <f t="shared" si="0"/>
        <v>0</v>
      </c>
      <c r="J16" s="125">
        <f>+'15'!$I$4</f>
        <v>0</v>
      </c>
      <c r="K16" s="125">
        <f>+RESUM!E17</f>
        <v>0</v>
      </c>
      <c r="L16" s="70"/>
      <c r="M16" s="148">
        <f t="shared" si="1"/>
        <v>0</v>
      </c>
      <c r="N16" s="149"/>
      <c r="O16" s="149"/>
      <c r="P16" s="149"/>
    </row>
    <row r="17" spans="1:16" ht="15" x14ac:dyDescent="0.25">
      <c r="A17" s="124">
        <f>+'16'!$A$4</f>
        <v>16</v>
      </c>
      <c r="B17" s="124">
        <f>+'16'!$E$4</f>
        <v>0</v>
      </c>
      <c r="C17" s="124">
        <f>+'16'!$B$4</f>
        <v>0</v>
      </c>
      <c r="D17" s="124">
        <f>+'16'!$C$4</f>
        <v>0</v>
      </c>
      <c r="E17" s="125">
        <f>+'16'!$F$4</f>
        <v>0</v>
      </c>
      <c r="F17" s="125">
        <f t="shared" si="2"/>
        <v>0</v>
      </c>
      <c r="G17" s="125">
        <f>+'16'!$H$4</f>
        <v>0</v>
      </c>
      <c r="H17" s="125">
        <f>+'16'!$G$4</f>
        <v>0</v>
      </c>
      <c r="I17" s="125">
        <f t="shared" si="0"/>
        <v>0</v>
      </c>
      <c r="J17" s="125">
        <f>+'16'!$I$4</f>
        <v>0</v>
      </c>
      <c r="K17" s="125">
        <f>+RESUM!E18</f>
        <v>0</v>
      </c>
      <c r="L17" s="70"/>
      <c r="M17" s="148">
        <f t="shared" si="1"/>
        <v>0</v>
      </c>
      <c r="N17" s="149"/>
      <c r="O17" s="149"/>
      <c r="P17" s="149"/>
    </row>
    <row r="18" spans="1:16" ht="15" x14ac:dyDescent="0.25">
      <c r="A18" s="124">
        <f>+'17'!$A$4</f>
        <v>17</v>
      </c>
      <c r="B18" s="124">
        <f>+'17'!$E$4</f>
        <v>0</v>
      </c>
      <c r="C18" s="124">
        <f>+'17'!$B$4</f>
        <v>0</v>
      </c>
      <c r="D18" s="124">
        <f>+'17'!$C$4</f>
        <v>0</v>
      </c>
      <c r="E18" s="125">
        <f>+'17'!$F$4</f>
        <v>0</v>
      </c>
      <c r="F18" s="125">
        <f t="shared" si="2"/>
        <v>0</v>
      </c>
      <c r="G18" s="125">
        <f>+'17'!$H$4</f>
        <v>0</v>
      </c>
      <c r="H18" s="125">
        <f>+'17'!$G$4</f>
        <v>0</v>
      </c>
      <c r="I18" s="125">
        <f t="shared" si="0"/>
        <v>0</v>
      </c>
      <c r="J18" s="125">
        <f>+'17'!$I$4</f>
        <v>0</v>
      </c>
      <c r="K18" s="125">
        <f>+RESUM!E19</f>
        <v>0</v>
      </c>
      <c r="L18" s="70"/>
      <c r="M18" s="148">
        <f t="shared" si="1"/>
        <v>0</v>
      </c>
      <c r="N18" s="149"/>
      <c r="O18" s="149"/>
      <c r="P18" s="149"/>
    </row>
    <row r="19" spans="1:16" ht="15" x14ac:dyDescent="0.25">
      <c r="A19" s="124">
        <f>+'18'!$A$4</f>
        <v>18</v>
      </c>
      <c r="B19" s="124">
        <f>+'18'!$E$4</f>
        <v>0</v>
      </c>
      <c r="C19" s="124">
        <f>+'18'!$B$4</f>
        <v>0</v>
      </c>
      <c r="D19" s="124">
        <f>+'18'!$C$4</f>
        <v>0</v>
      </c>
      <c r="E19" s="125">
        <f>+'18'!$F$4</f>
        <v>0</v>
      </c>
      <c r="F19" s="125">
        <f t="shared" si="2"/>
        <v>0</v>
      </c>
      <c r="G19" s="125">
        <f>+'18'!$H$4</f>
        <v>0</v>
      </c>
      <c r="H19" s="125">
        <f>+'18'!$G$4</f>
        <v>0</v>
      </c>
      <c r="I19" s="125">
        <f t="shared" si="0"/>
        <v>0</v>
      </c>
      <c r="J19" s="125">
        <f>+'18'!$I$4</f>
        <v>0</v>
      </c>
      <c r="K19" s="125">
        <f>+RESUM!E20</f>
        <v>0</v>
      </c>
      <c r="L19" s="70"/>
      <c r="M19" s="148">
        <f t="shared" si="1"/>
        <v>0</v>
      </c>
      <c r="N19" s="149"/>
      <c r="O19" s="149"/>
      <c r="P19" s="149"/>
    </row>
    <row r="20" spans="1:16" ht="15" x14ac:dyDescent="0.25">
      <c r="A20" s="124">
        <f>+'19'!$A$4</f>
        <v>19</v>
      </c>
      <c r="B20" s="124">
        <f>+'19'!$E$4</f>
        <v>0</v>
      </c>
      <c r="C20" s="124">
        <f>+'19'!$B$4</f>
        <v>0</v>
      </c>
      <c r="D20" s="124">
        <f>+'19'!$C$4</f>
        <v>0</v>
      </c>
      <c r="E20" s="125">
        <f>+'19'!$F$4</f>
        <v>0</v>
      </c>
      <c r="F20" s="125">
        <f t="shared" si="2"/>
        <v>0</v>
      </c>
      <c r="G20" s="125">
        <f>+'19'!$H$4</f>
        <v>0</v>
      </c>
      <c r="H20" s="125">
        <f>+'19'!$G$4</f>
        <v>0</v>
      </c>
      <c r="I20" s="125">
        <f t="shared" si="0"/>
        <v>0</v>
      </c>
      <c r="J20" s="125">
        <f>+'19'!$I$4</f>
        <v>0</v>
      </c>
      <c r="K20" s="125">
        <f>+RESUM!E21</f>
        <v>0</v>
      </c>
      <c r="L20" s="70"/>
      <c r="M20" s="148">
        <f t="shared" si="1"/>
        <v>0</v>
      </c>
      <c r="N20" s="149"/>
      <c r="O20" s="149"/>
      <c r="P20" s="149"/>
    </row>
    <row r="21" spans="1:16" ht="15" x14ac:dyDescent="0.25">
      <c r="A21" s="124">
        <f>+'20'!$A$4</f>
        <v>20</v>
      </c>
      <c r="B21" s="124">
        <f>+'20'!$E$4</f>
        <v>0</v>
      </c>
      <c r="C21" s="124">
        <f>+'20'!$B$4</f>
        <v>0</v>
      </c>
      <c r="D21" s="124">
        <f>+'20'!$C$4</f>
        <v>0</v>
      </c>
      <c r="E21" s="125">
        <f>+'20'!$F$4</f>
        <v>0</v>
      </c>
      <c r="F21" s="125">
        <f t="shared" si="2"/>
        <v>0</v>
      </c>
      <c r="G21" s="125">
        <f>+'20'!$H$4</f>
        <v>0</v>
      </c>
      <c r="H21" s="125">
        <f>+'20'!$G$4</f>
        <v>0</v>
      </c>
      <c r="I21" s="125">
        <f t="shared" si="0"/>
        <v>0</v>
      </c>
      <c r="J21" s="125">
        <f>+'20'!$I$4</f>
        <v>0</v>
      </c>
      <c r="K21" s="125">
        <f>+RESUM!E22</f>
        <v>0</v>
      </c>
      <c r="L21" s="70"/>
      <c r="M21" s="148">
        <f t="shared" si="1"/>
        <v>0</v>
      </c>
      <c r="N21" s="149"/>
      <c r="O21" s="149"/>
      <c r="P21" s="149"/>
    </row>
    <row r="22" spans="1:16" ht="15" x14ac:dyDescent="0.25">
      <c r="A22" s="124">
        <f>+'21'!$A$4</f>
        <v>21</v>
      </c>
      <c r="B22" s="124">
        <f>+'21'!$E$4</f>
        <v>0</v>
      </c>
      <c r="C22" s="124">
        <f>+'21'!$B$4</f>
        <v>0</v>
      </c>
      <c r="D22" s="124">
        <f>+'21'!$C$4</f>
        <v>0</v>
      </c>
      <c r="E22" s="125">
        <f>+'21'!$F$4</f>
        <v>0</v>
      </c>
      <c r="F22" s="125">
        <f t="shared" si="2"/>
        <v>0</v>
      </c>
      <c r="G22" s="125">
        <f>+'21'!$H$4</f>
        <v>0</v>
      </c>
      <c r="H22" s="125">
        <f>+'21'!$G$4</f>
        <v>0</v>
      </c>
      <c r="I22" s="125">
        <f t="shared" si="0"/>
        <v>0</v>
      </c>
      <c r="J22" s="125">
        <f>+'21'!$I$4</f>
        <v>0</v>
      </c>
      <c r="K22" s="125">
        <f>+RESUM!E23</f>
        <v>0</v>
      </c>
      <c r="L22" s="70"/>
      <c r="M22" s="148">
        <f t="shared" si="1"/>
        <v>0</v>
      </c>
      <c r="N22" s="149"/>
      <c r="O22" s="149"/>
      <c r="P22" s="149"/>
    </row>
    <row r="23" spans="1:16" ht="15" x14ac:dyDescent="0.25">
      <c r="A23" s="124">
        <f>+'22'!$A$4</f>
        <v>22</v>
      </c>
      <c r="B23" s="124">
        <f>+'22'!$E$4</f>
        <v>0</v>
      </c>
      <c r="C23" s="124">
        <f>+'22'!$B$4</f>
        <v>0</v>
      </c>
      <c r="D23" s="124">
        <f>+'22'!$C$4</f>
        <v>0</v>
      </c>
      <c r="E23" s="125">
        <f>+'22'!$F$4</f>
        <v>0</v>
      </c>
      <c r="F23" s="125">
        <f t="shared" si="2"/>
        <v>0</v>
      </c>
      <c r="G23" s="125">
        <f>+'22'!$H$4</f>
        <v>0</v>
      </c>
      <c r="H23" s="125">
        <f>+'22'!$G$4</f>
        <v>0</v>
      </c>
      <c r="I23" s="125">
        <f t="shared" si="0"/>
        <v>0</v>
      </c>
      <c r="J23" s="125">
        <f>+'22'!$I$4</f>
        <v>0</v>
      </c>
      <c r="K23" s="125">
        <f>+RESUM!E24</f>
        <v>0</v>
      </c>
      <c r="L23" s="70"/>
      <c r="M23" s="148">
        <f t="shared" si="1"/>
        <v>0</v>
      </c>
      <c r="N23" s="149"/>
      <c r="O23" s="149"/>
      <c r="P23" s="149"/>
    </row>
    <row r="24" spans="1:16" ht="15" x14ac:dyDescent="0.25">
      <c r="A24" s="124">
        <f>+'23'!$A$4</f>
        <v>23</v>
      </c>
      <c r="B24" s="124">
        <f>+'23'!$E$4</f>
        <v>0</v>
      </c>
      <c r="C24" s="124">
        <f>+'23'!$B$4</f>
        <v>0</v>
      </c>
      <c r="D24" s="124">
        <f>+'23'!$C$4</f>
        <v>0</v>
      </c>
      <c r="E24" s="125">
        <f>+'23'!$F$4</f>
        <v>0</v>
      </c>
      <c r="F24" s="125">
        <f t="shared" si="2"/>
        <v>0</v>
      </c>
      <c r="G24" s="125">
        <f>+'23'!$H$4</f>
        <v>0</v>
      </c>
      <c r="H24" s="125">
        <f>+'23'!$G$4</f>
        <v>0</v>
      </c>
      <c r="I24" s="125">
        <f t="shared" si="0"/>
        <v>0</v>
      </c>
      <c r="J24" s="125">
        <f>+'23'!$I$4</f>
        <v>0</v>
      </c>
      <c r="K24" s="125">
        <f>+RESUM!E25</f>
        <v>0</v>
      </c>
      <c r="L24" s="70"/>
      <c r="M24" s="148">
        <f t="shared" si="1"/>
        <v>0</v>
      </c>
      <c r="N24" s="149"/>
      <c r="O24" s="149"/>
      <c r="P24" s="149"/>
    </row>
    <row r="25" spans="1:16" ht="15" x14ac:dyDescent="0.25">
      <c r="A25" s="124">
        <f>+'24'!$A$4</f>
        <v>24</v>
      </c>
      <c r="B25" s="124">
        <f>+'24'!$E$4</f>
        <v>0</v>
      </c>
      <c r="C25" s="124">
        <f>+'24'!$B$4</f>
        <v>0</v>
      </c>
      <c r="D25" s="124">
        <f>+'24'!$C$4</f>
        <v>0</v>
      </c>
      <c r="E25" s="125">
        <f>+'24'!$F$4</f>
        <v>0</v>
      </c>
      <c r="F25" s="125">
        <f t="shared" si="2"/>
        <v>0</v>
      </c>
      <c r="G25" s="125">
        <f>+'24'!$H$4</f>
        <v>0</v>
      </c>
      <c r="H25" s="125">
        <f>+'24'!$G$4</f>
        <v>0</v>
      </c>
      <c r="I25" s="125">
        <f t="shared" si="0"/>
        <v>0</v>
      </c>
      <c r="J25" s="125">
        <f>+'24'!$I$4</f>
        <v>0</v>
      </c>
      <c r="K25" s="125">
        <f>+RESUM!E26</f>
        <v>0</v>
      </c>
      <c r="L25" s="70"/>
      <c r="M25" s="148">
        <f t="shared" si="1"/>
        <v>0</v>
      </c>
      <c r="N25" s="149"/>
      <c r="O25" s="149"/>
      <c r="P25" s="149"/>
    </row>
    <row r="26" spans="1:16" ht="15" x14ac:dyDescent="0.25">
      <c r="A26" s="124">
        <f>+'25'!$A$4</f>
        <v>25</v>
      </c>
      <c r="B26" s="124">
        <f>+'25'!$E$4</f>
        <v>0</v>
      </c>
      <c r="C26" s="124">
        <f>+'25'!$B$4</f>
        <v>0</v>
      </c>
      <c r="D26" s="124">
        <f>+'25'!$C$4</f>
        <v>0</v>
      </c>
      <c r="E26" s="125">
        <f>+'25'!$F$4</f>
        <v>0</v>
      </c>
      <c r="F26" s="125">
        <f t="shared" si="2"/>
        <v>0</v>
      </c>
      <c r="G26" s="125">
        <f>+'25'!$H$4</f>
        <v>0</v>
      </c>
      <c r="H26" s="125">
        <f>+'25'!$G$4</f>
        <v>0</v>
      </c>
      <c r="I26" s="125">
        <f t="shared" si="0"/>
        <v>0</v>
      </c>
      <c r="J26" s="125">
        <f>+'25'!$I$4</f>
        <v>0</v>
      </c>
      <c r="K26" s="125">
        <f>+RESUM!E27</f>
        <v>0</v>
      </c>
      <c r="L26" s="70"/>
      <c r="M26" s="148">
        <f t="shared" si="1"/>
        <v>0</v>
      </c>
      <c r="N26" s="149"/>
      <c r="O26" s="149"/>
      <c r="P26" s="149"/>
    </row>
    <row r="27" spans="1:16" ht="15" x14ac:dyDescent="0.25">
      <c r="A27" s="124">
        <f>+'26'!$A$4</f>
        <v>26</v>
      </c>
      <c r="B27" s="124">
        <f>+'26'!$E$4</f>
        <v>0</v>
      </c>
      <c r="C27" s="124">
        <f>+'26'!$B$4</f>
        <v>0</v>
      </c>
      <c r="D27" s="124">
        <f>+'26'!$C$4</f>
        <v>0</v>
      </c>
      <c r="E27" s="125">
        <f>+'26'!$F$4</f>
        <v>0</v>
      </c>
      <c r="F27" s="125">
        <f t="shared" si="2"/>
        <v>0</v>
      </c>
      <c r="G27" s="125">
        <f>+'26'!$H$4</f>
        <v>0</v>
      </c>
      <c r="H27" s="125">
        <f>+'26'!$G$4</f>
        <v>0</v>
      </c>
      <c r="I27" s="125">
        <f t="shared" si="0"/>
        <v>0</v>
      </c>
      <c r="J27" s="125">
        <f>+'26'!$I$4</f>
        <v>0</v>
      </c>
      <c r="K27" s="125">
        <f>+RESUM!E28</f>
        <v>0</v>
      </c>
      <c r="L27" s="70"/>
      <c r="M27" s="148">
        <f t="shared" si="1"/>
        <v>0</v>
      </c>
      <c r="N27" s="149"/>
      <c r="O27" s="149"/>
      <c r="P27" s="149"/>
    </row>
    <row r="28" spans="1:16" ht="15" x14ac:dyDescent="0.25">
      <c r="A28" s="124">
        <f>+'27'!$A$4</f>
        <v>27</v>
      </c>
      <c r="B28" s="124">
        <f>+'27'!$E$4</f>
        <v>0</v>
      </c>
      <c r="C28" s="124">
        <f>+'27'!$B$4</f>
        <v>0</v>
      </c>
      <c r="D28" s="124">
        <f>+'27'!$C$4</f>
        <v>0</v>
      </c>
      <c r="E28" s="125">
        <f>+'27'!$F$4</f>
        <v>0</v>
      </c>
      <c r="F28" s="125">
        <f t="shared" si="2"/>
        <v>0</v>
      </c>
      <c r="G28" s="125">
        <f>+'27'!$H$4</f>
        <v>0</v>
      </c>
      <c r="H28" s="125">
        <f>+'27'!$G$4</f>
        <v>0</v>
      </c>
      <c r="I28" s="125">
        <f t="shared" si="0"/>
        <v>0</v>
      </c>
      <c r="J28" s="125">
        <f>+'27'!$I$4</f>
        <v>0</v>
      </c>
      <c r="K28" s="125">
        <f>+RESUM!E29</f>
        <v>0</v>
      </c>
      <c r="L28" s="70"/>
      <c r="M28" s="148">
        <f t="shared" si="1"/>
        <v>0</v>
      </c>
      <c r="N28" s="149"/>
      <c r="O28" s="149"/>
      <c r="P28" s="149"/>
    </row>
    <row r="29" spans="1:16" ht="15" x14ac:dyDescent="0.25">
      <c r="A29" s="124">
        <f>+'28'!$A$4</f>
        <v>28</v>
      </c>
      <c r="B29" s="124">
        <f>+'28'!$E$4</f>
        <v>0</v>
      </c>
      <c r="C29" s="124">
        <f>+'28'!$B$4</f>
        <v>0</v>
      </c>
      <c r="D29" s="124">
        <f>+'28'!$C$4</f>
        <v>0</v>
      </c>
      <c r="E29" s="125">
        <f>+'28'!$F$4</f>
        <v>0</v>
      </c>
      <c r="F29" s="125">
        <f t="shared" si="2"/>
        <v>0</v>
      </c>
      <c r="G29" s="125">
        <f>+'28'!$H$4</f>
        <v>0</v>
      </c>
      <c r="H29" s="125">
        <f>+'28'!$G$4</f>
        <v>0</v>
      </c>
      <c r="I29" s="125">
        <f t="shared" si="0"/>
        <v>0</v>
      </c>
      <c r="J29" s="125">
        <f>+'28'!$I$4</f>
        <v>0</v>
      </c>
      <c r="K29" s="125">
        <f>+RESUM!E30</f>
        <v>0</v>
      </c>
      <c r="L29" s="70"/>
      <c r="M29" s="148">
        <f t="shared" si="1"/>
        <v>0</v>
      </c>
      <c r="N29" s="149"/>
      <c r="O29" s="149"/>
      <c r="P29" s="149"/>
    </row>
    <row r="30" spans="1:16" ht="15" x14ac:dyDescent="0.25">
      <c r="A30" s="124">
        <f>+'29'!$A$4</f>
        <v>29</v>
      </c>
      <c r="B30" s="124">
        <f>+'29'!$E$4</f>
        <v>0</v>
      </c>
      <c r="C30" s="124">
        <f>+'29'!$B$4</f>
        <v>0</v>
      </c>
      <c r="D30" s="124">
        <f>+'29'!$C$4</f>
        <v>0</v>
      </c>
      <c r="E30" s="125">
        <f>+'29'!$F$4</f>
        <v>0</v>
      </c>
      <c r="F30" s="125">
        <f>+I30</f>
        <v>0</v>
      </c>
      <c r="G30" s="125">
        <f>+'29'!$H$4</f>
        <v>0</v>
      </c>
      <c r="H30" s="125">
        <f>+'29'!$G$4</f>
        <v>0</v>
      </c>
      <c r="I30" s="125">
        <f>+G30+H30</f>
        <v>0</v>
      </c>
      <c r="J30" s="125">
        <f>+'29'!$I$4</f>
        <v>0</v>
      </c>
      <c r="K30" s="125">
        <f>+RESUM!E31</f>
        <v>0</v>
      </c>
      <c r="L30" s="70"/>
      <c r="M30" s="148">
        <f>+J30</f>
        <v>0</v>
      </c>
      <c r="N30" s="149"/>
      <c r="O30" s="149"/>
      <c r="P30" s="149"/>
    </row>
    <row r="31" spans="1:16" ht="15" x14ac:dyDescent="0.25">
      <c r="A31" s="124">
        <f>+'30'!$A$4</f>
        <v>30</v>
      </c>
      <c r="B31" s="124">
        <f>+'30'!$E$4</f>
        <v>0</v>
      </c>
      <c r="C31" s="124">
        <f>+'30'!$B$4</f>
        <v>0</v>
      </c>
      <c r="D31" s="124">
        <f>+'30'!$C$4</f>
        <v>0</v>
      </c>
      <c r="E31" s="125">
        <f>+'30'!$F$4</f>
        <v>0</v>
      </c>
      <c r="F31" s="125">
        <f t="shared" si="2"/>
        <v>0</v>
      </c>
      <c r="G31" s="125">
        <f>+'30'!$H$4</f>
        <v>0</v>
      </c>
      <c r="H31" s="125">
        <f>+'30'!$G$4</f>
        <v>0</v>
      </c>
      <c r="I31" s="125">
        <f t="shared" ref="I31:I36" si="3">+G31+H31</f>
        <v>0</v>
      </c>
      <c r="J31" s="125">
        <f>+'30'!$I$4</f>
        <v>0</v>
      </c>
      <c r="K31" s="125">
        <f>+RESUM!E32</f>
        <v>0</v>
      </c>
      <c r="L31" s="70"/>
      <c r="M31" s="148">
        <f>+J31</f>
        <v>0</v>
      </c>
      <c r="N31" s="149"/>
      <c r="O31" s="149"/>
      <c r="P31" s="149"/>
    </row>
    <row r="32" spans="1:16" ht="15" x14ac:dyDescent="0.25">
      <c r="A32" s="124">
        <f>+'31'!$A$4</f>
        <v>31</v>
      </c>
      <c r="B32" s="124">
        <f>+'31'!$E$4</f>
        <v>0</v>
      </c>
      <c r="C32" s="124">
        <f>+'31'!$B$4</f>
        <v>0</v>
      </c>
      <c r="D32" s="124">
        <f>+'31'!$C$4</f>
        <v>0</v>
      </c>
      <c r="E32" s="125">
        <f>+'31'!$F$4</f>
        <v>0</v>
      </c>
      <c r="F32" s="125">
        <f t="shared" si="2"/>
        <v>0</v>
      </c>
      <c r="G32" s="125">
        <f>+'31'!$H$4</f>
        <v>0</v>
      </c>
      <c r="H32" s="125">
        <f>+'31'!$G$4</f>
        <v>0</v>
      </c>
      <c r="I32" s="125">
        <f t="shared" si="3"/>
        <v>0</v>
      </c>
      <c r="J32" s="125">
        <f>+'31'!$I$4</f>
        <v>0</v>
      </c>
      <c r="K32" s="125">
        <f>+RESUM!E33</f>
        <v>0</v>
      </c>
      <c r="L32" s="70"/>
      <c r="M32" s="148">
        <f t="shared" ref="M32:M36" si="4">+J32</f>
        <v>0</v>
      </c>
      <c r="N32" s="149"/>
      <c r="O32" s="149"/>
      <c r="P32" s="149"/>
    </row>
    <row r="33" spans="1:16" ht="15" x14ac:dyDescent="0.25">
      <c r="A33" s="124">
        <f>+'32'!$A$4</f>
        <v>32</v>
      </c>
      <c r="B33" s="124">
        <f>+'32'!$E$4</f>
        <v>0</v>
      </c>
      <c r="C33" s="124">
        <f>+'32'!$B$4</f>
        <v>0</v>
      </c>
      <c r="D33" s="124">
        <f>+'32'!$C$4</f>
        <v>0</v>
      </c>
      <c r="E33" s="125">
        <f>+'32'!$F$4</f>
        <v>0</v>
      </c>
      <c r="F33" s="125">
        <f t="shared" si="2"/>
        <v>0</v>
      </c>
      <c r="G33" s="125">
        <f>+'32'!$H$4</f>
        <v>0</v>
      </c>
      <c r="H33" s="125">
        <f>+'32'!$G$4</f>
        <v>0</v>
      </c>
      <c r="I33" s="125">
        <f t="shared" si="3"/>
        <v>0</v>
      </c>
      <c r="J33" s="125">
        <f>+'32'!$I$4</f>
        <v>0</v>
      </c>
      <c r="K33" s="125">
        <f>+RESUM!E34</f>
        <v>0</v>
      </c>
      <c r="L33" s="70"/>
      <c r="M33" s="148">
        <f t="shared" si="4"/>
        <v>0</v>
      </c>
      <c r="N33" s="149"/>
      <c r="O33" s="149"/>
      <c r="P33" s="149"/>
    </row>
    <row r="34" spans="1:16" ht="15" x14ac:dyDescent="0.25">
      <c r="A34" s="124">
        <f>+'33'!$A$4</f>
        <v>33</v>
      </c>
      <c r="B34" s="124">
        <f>+'33'!$E$4</f>
        <v>0</v>
      </c>
      <c r="C34" s="124">
        <f>+'33'!$B$4</f>
        <v>0</v>
      </c>
      <c r="D34" s="124">
        <f>+'33'!$C$4</f>
        <v>0</v>
      </c>
      <c r="E34" s="125">
        <f>+'33'!$F$4</f>
        <v>0</v>
      </c>
      <c r="F34" s="125">
        <f t="shared" si="2"/>
        <v>0</v>
      </c>
      <c r="G34" s="125">
        <f>+'33'!$H$4</f>
        <v>0</v>
      </c>
      <c r="H34" s="125">
        <f>+'33'!$G$4</f>
        <v>0</v>
      </c>
      <c r="I34" s="125">
        <f t="shared" si="3"/>
        <v>0</v>
      </c>
      <c r="J34" s="125">
        <f>+'33'!$I$4</f>
        <v>0</v>
      </c>
      <c r="K34" s="125">
        <f>+RESUM!E35</f>
        <v>0</v>
      </c>
      <c r="L34" s="70"/>
      <c r="M34" s="148">
        <f t="shared" si="4"/>
        <v>0</v>
      </c>
      <c r="N34" s="149"/>
      <c r="O34" s="149"/>
      <c r="P34" s="149"/>
    </row>
    <row r="35" spans="1:16" ht="15" x14ac:dyDescent="0.25">
      <c r="A35" s="124">
        <f>+'34'!$A$4</f>
        <v>34</v>
      </c>
      <c r="B35" s="124">
        <f>+'34'!$E$4</f>
        <v>0</v>
      </c>
      <c r="C35" s="124">
        <f>+'34'!$B$4</f>
        <v>0</v>
      </c>
      <c r="D35" s="124">
        <f>+'34'!$C$4</f>
        <v>0</v>
      </c>
      <c r="E35" s="125">
        <f>+'34'!$F$4</f>
        <v>0</v>
      </c>
      <c r="F35" s="125">
        <f t="shared" si="2"/>
        <v>0</v>
      </c>
      <c r="G35" s="125">
        <f>+'34'!$H$4</f>
        <v>0</v>
      </c>
      <c r="H35" s="125">
        <f>+'34'!$G$4</f>
        <v>0</v>
      </c>
      <c r="I35" s="125">
        <f t="shared" si="3"/>
        <v>0</v>
      </c>
      <c r="J35" s="125">
        <f>+'34'!$I$4</f>
        <v>0</v>
      </c>
      <c r="K35" s="125">
        <f>+RESUM!E36</f>
        <v>0</v>
      </c>
      <c r="L35" s="70"/>
      <c r="M35" s="148">
        <f t="shared" si="4"/>
        <v>0</v>
      </c>
      <c r="N35" s="149"/>
      <c r="O35" s="149"/>
      <c r="P35" s="149"/>
    </row>
    <row r="36" spans="1:16" ht="15" x14ac:dyDescent="0.25">
      <c r="A36" s="124">
        <f>+'35'!$A$4</f>
        <v>35</v>
      </c>
      <c r="B36" s="124">
        <f>+'35'!$E$4</f>
        <v>0</v>
      </c>
      <c r="C36" s="124">
        <f>+'35'!$B$4</f>
        <v>0</v>
      </c>
      <c r="D36" s="124">
        <f>+'35'!$C$4</f>
        <v>0</v>
      </c>
      <c r="E36" s="125">
        <f>+'35'!$F$4</f>
        <v>0</v>
      </c>
      <c r="F36" s="125">
        <f t="shared" si="2"/>
        <v>0</v>
      </c>
      <c r="G36" s="125">
        <f>+'35'!$H$4</f>
        <v>0</v>
      </c>
      <c r="H36" s="125">
        <f>+'35'!$G$4</f>
        <v>0</v>
      </c>
      <c r="I36" s="125">
        <f t="shared" si="3"/>
        <v>0</v>
      </c>
      <c r="J36" s="125">
        <f>+'35'!$I$4</f>
        <v>0</v>
      </c>
      <c r="K36" s="125">
        <f>+RESUM!E37</f>
        <v>0</v>
      </c>
      <c r="L36" s="70"/>
      <c r="M36" s="148">
        <f t="shared" si="4"/>
        <v>0</v>
      </c>
      <c r="N36" s="149"/>
      <c r="O36" s="149"/>
      <c r="P36" s="149"/>
    </row>
    <row r="37" spans="1:16" ht="15.75" thickBot="1" x14ac:dyDescent="0.3">
      <c r="A37" s="68" t="s">
        <v>36</v>
      </c>
      <c r="B37" s="68"/>
      <c r="C37" s="68"/>
      <c r="D37" s="68"/>
      <c r="E37" s="66">
        <f>SUM(E2:E36)</f>
        <v>0</v>
      </c>
      <c r="F37" s="66">
        <f t="shared" ref="F37:J37" si="5">SUM(F2:F36)</f>
        <v>0</v>
      </c>
      <c r="G37" s="66">
        <f t="shared" si="5"/>
        <v>0</v>
      </c>
      <c r="H37" s="66">
        <f t="shared" si="5"/>
        <v>0</v>
      </c>
      <c r="I37" s="66">
        <f t="shared" si="5"/>
        <v>0</v>
      </c>
      <c r="J37" s="66">
        <f t="shared" si="5"/>
        <v>0</v>
      </c>
      <c r="K37" s="66">
        <f>SUM(K2:K36)</f>
        <v>0</v>
      </c>
      <c r="L37" s="69"/>
      <c r="M37" s="66">
        <f>SUM(M2:M36)</f>
        <v>0</v>
      </c>
      <c r="N37" s="66">
        <f t="shared" ref="N37:P37" si="6">SUM(N2:N30)</f>
        <v>0</v>
      </c>
      <c r="O37" s="66">
        <f t="shared" si="6"/>
        <v>0</v>
      </c>
      <c r="P37" s="66">
        <f t="shared" si="6"/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K42"/>
  <sheetViews>
    <sheetView showZeros="0" zoomScaleNormal="100" workbookViewId="0">
      <pane ySplit="2" topLeftCell="A27" activePane="bottomLeft" state="frozen"/>
      <selection activeCell="D37" sqref="D37"/>
      <selection pane="bottomLeft" activeCell="K42" sqref="K42"/>
    </sheetView>
  </sheetViews>
  <sheetFormatPr defaultColWidth="11.42578125" defaultRowHeight="12.75" x14ac:dyDescent="0.2"/>
  <cols>
    <col min="1" max="1" width="11.85546875" customWidth="1"/>
    <col min="2" max="2" width="28.7109375" customWidth="1"/>
    <col min="3" max="3" width="10.140625" bestFit="1" customWidth="1"/>
    <col min="4" max="4" width="10.85546875" bestFit="1" customWidth="1"/>
    <col min="5" max="5" width="10.140625" bestFit="1" customWidth="1"/>
    <col min="6" max="6" width="16" bestFit="1" customWidth="1"/>
    <col min="7" max="7" width="15" customWidth="1"/>
    <col min="8" max="8" width="13.85546875" customWidth="1"/>
    <col min="9" max="9" width="12.5703125" customWidth="1"/>
    <col min="11" max="11" width="28.7109375" customWidth="1"/>
  </cols>
  <sheetData>
    <row r="1" spans="1:11" ht="13.5" thickBot="1" x14ac:dyDescent="0.25">
      <c r="C1" s="241" t="s">
        <v>60</v>
      </c>
      <c r="D1" s="242"/>
      <c r="E1" s="242"/>
      <c r="F1" s="243"/>
      <c r="G1" s="241" t="s">
        <v>54</v>
      </c>
      <c r="H1" s="242"/>
      <c r="I1" s="243"/>
    </row>
    <row r="2" spans="1:11" ht="45" thickBot="1" x14ac:dyDescent="0.25">
      <c r="A2" s="48" t="s">
        <v>20</v>
      </c>
      <c r="B2" s="49" t="s">
        <v>6</v>
      </c>
      <c r="C2" s="49" t="s">
        <v>0</v>
      </c>
      <c r="D2" s="50" t="s">
        <v>2</v>
      </c>
      <c r="E2" s="50" t="s">
        <v>18</v>
      </c>
      <c r="F2" s="51" t="s">
        <v>19</v>
      </c>
      <c r="G2" s="98" t="s">
        <v>55</v>
      </c>
      <c r="H2" s="99" t="s">
        <v>56</v>
      </c>
      <c r="I2" s="100" t="s">
        <v>57</v>
      </c>
      <c r="J2" s="71" t="s">
        <v>58</v>
      </c>
      <c r="K2" s="71" t="s">
        <v>59</v>
      </c>
    </row>
    <row r="3" spans="1:11" x14ac:dyDescent="0.2">
      <c r="A3" s="90">
        <f>'1'!D4</f>
        <v>0</v>
      </c>
      <c r="B3" s="90">
        <f>'1'!E4</f>
        <v>0</v>
      </c>
      <c r="C3" s="91">
        <f>'1'!F4</f>
        <v>0</v>
      </c>
      <c r="D3" s="92">
        <f>'1'!G4</f>
        <v>0</v>
      </c>
      <c r="E3" s="93">
        <f>'1'!H4</f>
        <v>0</v>
      </c>
      <c r="F3" s="97">
        <f t="shared" ref="F3:F11" si="0">C3-(D3+E3)</f>
        <v>0</v>
      </c>
      <c r="G3" s="85">
        <f>RESUM!E3</f>
        <v>0</v>
      </c>
      <c r="H3" s="168">
        <f>IF(ISERROR(F3-G3),"",F3-G3)-I3</f>
        <v>0</v>
      </c>
      <c r="I3" s="169"/>
      <c r="J3" s="164"/>
      <c r="K3" s="118"/>
    </row>
    <row r="4" spans="1:11" x14ac:dyDescent="0.2">
      <c r="A4" s="87">
        <f>'2'!D4</f>
        <v>0</v>
      </c>
      <c r="B4" s="87">
        <f>'2'!E4</f>
        <v>0</v>
      </c>
      <c r="C4" s="88">
        <f>'2'!F4</f>
        <v>0</v>
      </c>
      <c r="D4" s="94">
        <f>'2'!G4</f>
        <v>0</v>
      </c>
      <c r="E4" s="89">
        <f>'2'!H4</f>
        <v>0</v>
      </c>
      <c r="F4" s="82">
        <f t="shared" si="0"/>
        <v>0</v>
      </c>
      <c r="G4" s="86">
        <f>RESUM!E4</f>
        <v>0</v>
      </c>
      <c r="H4" s="170">
        <f>IF(ISERROR(F4-G4),"",F4-G4)-I4</f>
        <v>0</v>
      </c>
      <c r="I4" s="171"/>
      <c r="J4" s="165"/>
      <c r="K4" s="118"/>
    </row>
    <row r="5" spans="1:11" x14ac:dyDescent="0.2">
      <c r="A5" s="87">
        <f>'3'!D4</f>
        <v>0</v>
      </c>
      <c r="B5" s="87">
        <f>'3'!E4</f>
        <v>0</v>
      </c>
      <c r="C5" s="88">
        <f>'3'!F4</f>
        <v>0</v>
      </c>
      <c r="D5" s="26">
        <f>'3'!G4</f>
        <v>0</v>
      </c>
      <c r="E5" s="95">
        <f>'3'!H4</f>
        <v>0</v>
      </c>
      <c r="F5" s="82">
        <f t="shared" si="0"/>
        <v>0</v>
      </c>
      <c r="G5" s="86">
        <f>RESUM!E5</f>
        <v>0</v>
      </c>
      <c r="H5" s="170">
        <f>IF(ISERROR(F5-G5),"",F5-G5)-I5</f>
        <v>0</v>
      </c>
      <c r="I5" s="171"/>
      <c r="J5" s="165"/>
      <c r="K5" s="118"/>
    </row>
    <row r="6" spans="1:11" x14ac:dyDescent="0.2">
      <c r="A6" s="87">
        <f>'4'!D4</f>
        <v>0</v>
      </c>
      <c r="B6" s="87">
        <f>'4'!E4</f>
        <v>0</v>
      </c>
      <c r="C6" s="88">
        <f>'4'!F4</f>
        <v>0</v>
      </c>
      <c r="D6" s="26">
        <f>'4'!G4</f>
        <v>0</v>
      </c>
      <c r="E6" s="95">
        <f>'4'!H4</f>
        <v>0</v>
      </c>
      <c r="F6" s="82">
        <f t="shared" si="0"/>
        <v>0</v>
      </c>
      <c r="G6" s="86">
        <f>RESUM!E6</f>
        <v>0</v>
      </c>
      <c r="H6" s="170">
        <f t="shared" ref="H6:H39" si="1">IF(ISERROR(F6-G6),"",F6-G6)-I6</f>
        <v>0</v>
      </c>
      <c r="I6" s="171"/>
      <c r="J6" s="165"/>
      <c r="K6" s="118"/>
    </row>
    <row r="7" spans="1:11" x14ac:dyDescent="0.2">
      <c r="A7" s="87">
        <f>'5'!D4</f>
        <v>0</v>
      </c>
      <c r="B7" s="87">
        <f>'5'!E4</f>
        <v>0</v>
      </c>
      <c r="C7" s="88">
        <f>'5'!F4</f>
        <v>0</v>
      </c>
      <c r="D7" s="26">
        <f>'5'!G4</f>
        <v>0</v>
      </c>
      <c r="E7" s="95">
        <f>'5'!H4</f>
        <v>0</v>
      </c>
      <c r="F7" s="82">
        <f t="shared" si="0"/>
        <v>0</v>
      </c>
      <c r="G7" s="86">
        <f>RESUM!E7</f>
        <v>0</v>
      </c>
      <c r="H7" s="170">
        <f t="shared" si="1"/>
        <v>0</v>
      </c>
      <c r="I7" s="171"/>
      <c r="J7" s="165"/>
      <c r="K7" s="118"/>
    </row>
    <row r="8" spans="1:11" x14ac:dyDescent="0.2">
      <c r="A8" s="87">
        <f>'6'!D4</f>
        <v>0</v>
      </c>
      <c r="B8" s="87">
        <f>'6'!E4</f>
        <v>0</v>
      </c>
      <c r="C8" s="88">
        <f>'6'!F4</f>
        <v>0</v>
      </c>
      <c r="D8" s="96">
        <f>'6'!G4</f>
        <v>0</v>
      </c>
      <c r="E8" s="95">
        <f>'6'!H4</f>
        <v>0</v>
      </c>
      <c r="F8" s="82">
        <f t="shared" si="0"/>
        <v>0</v>
      </c>
      <c r="G8" s="86">
        <f>RESUM!E8</f>
        <v>0</v>
      </c>
      <c r="H8" s="170">
        <f t="shared" si="1"/>
        <v>0</v>
      </c>
      <c r="I8" s="171"/>
      <c r="J8" s="165"/>
      <c r="K8" s="118"/>
    </row>
    <row r="9" spans="1:11" x14ac:dyDescent="0.2">
      <c r="A9" s="87">
        <f>'7'!D4</f>
        <v>0</v>
      </c>
      <c r="B9" s="87">
        <f>'7'!E4</f>
        <v>0</v>
      </c>
      <c r="C9" s="88">
        <f>'7'!F4</f>
        <v>0</v>
      </c>
      <c r="D9" s="26">
        <f>'7'!G4</f>
        <v>0</v>
      </c>
      <c r="E9" s="89">
        <f>'7'!H4</f>
        <v>0</v>
      </c>
      <c r="F9" s="82">
        <f t="shared" si="0"/>
        <v>0</v>
      </c>
      <c r="G9" s="86">
        <f>RESUM!E9</f>
        <v>0</v>
      </c>
      <c r="H9" s="170">
        <f t="shared" si="1"/>
        <v>0</v>
      </c>
      <c r="I9" s="171"/>
      <c r="J9" s="165"/>
      <c r="K9" s="118"/>
    </row>
    <row r="10" spans="1:11" x14ac:dyDescent="0.2">
      <c r="A10" s="87">
        <f>'8'!D4</f>
        <v>0</v>
      </c>
      <c r="B10" s="87">
        <f>'8'!E4</f>
        <v>0</v>
      </c>
      <c r="C10" s="88">
        <f>'8'!F4</f>
        <v>0</v>
      </c>
      <c r="D10" s="26">
        <f>'8'!G4</f>
        <v>0</v>
      </c>
      <c r="E10" s="89">
        <f>'8'!H4</f>
        <v>0</v>
      </c>
      <c r="F10" s="82">
        <f t="shared" si="0"/>
        <v>0</v>
      </c>
      <c r="G10" s="86">
        <f>RESUM!E10</f>
        <v>0</v>
      </c>
      <c r="H10" s="170">
        <f t="shared" si="1"/>
        <v>0</v>
      </c>
      <c r="I10" s="171"/>
      <c r="J10" s="165"/>
      <c r="K10" s="118"/>
    </row>
    <row r="11" spans="1:11" x14ac:dyDescent="0.2">
      <c r="A11" s="87">
        <f>'9'!D4</f>
        <v>0</v>
      </c>
      <c r="B11" s="87">
        <f>'9'!E4</f>
        <v>0</v>
      </c>
      <c r="C11" s="88">
        <f>'9'!F4</f>
        <v>0</v>
      </c>
      <c r="D11" s="26">
        <f>'9'!G4</f>
        <v>0</v>
      </c>
      <c r="E11" s="89">
        <f>'9'!H4</f>
        <v>0</v>
      </c>
      <c r="F11" s="82">
        <f t="shared" si="0"/>
        <v>0</v>
      </c>
      <c r="G11" s="86">
        <f>RESUM!E11</f>
        <v>0</v>
      </c>
      <c r="H11" s="170">
        <f t="shared" si="1"/>
        <v>0</v>
      </c>
      <c r="I11" s="171"/>
      <c r="J11" s="165"/>
      <c r="K11" s="118"/>
    </row>
    <row r="12" spans="1:11" x14ac:dyDescent="0.2">
      <c r="A12" s="87">
        <f>'10'!D4</f>
        <v>0</v>
      </c>
      <c r="B12" s="87">
        <f>'10'!E4</f>
        <v>0</v>
      </c>
      <c r="C12" s="88">
        <f>'10'!F4</f>
        <v>0</v>
      </c>
      <c r="D12" s="26">
        <f>'10'!G4</f>
        <v>0</v>
      </c>
      <c r="E12" s="89">
        <f>'10'!H4</f>
        <v>0</v>
      </c>
      <c r="F12" s="82">
        <f>C12-(D12+E12)</f>
        <v>0</v>
      </c>
      <c r="G12" s="86">
        <f>RESUM!E12</f>
        <v>0</v>
      </c>
      <c r="H12" s="170">
        <f t="shared" si="1"/>
        <v>0</v>
      </c>
      <c r="I12" s="171"/>
      <c r="J12" s="165"/>
      <c r="K12" s="118"/>
    </row>
    <row r="13" spans="1:11" x14ac:dyDescent="0.2">
      <c r="A13" s="87">
        <f>'11'!D4</f>
        <v>0</v>
      </c>
      <c r="B13" s="87">
        <f>'11'!E4</f>
        <v>0</v>
      </c>
      <c r="C13" s="88">
        <f>'11'!F4</f>
        <v>0</v>
      </c>
      <c r="D13" s="26">
        <f>'11'!G4</f>
        <v>0</v>
      </c>
      <c r="E13" s="89">
        <f>'11'!H4</f>
        <v>0</v>
      </c>
      <c r="F13" s="82">
        <f t="shared" ref="F13:F21" si="2">C13-(D13+E13)</f>
        <v>0</v>
      </c>
      <c r="G13" s="86">
        <f>RESUM!E13</f>
        <v>0</v>
      </c>
      <c r="H13" s="170">
        <f t="shared" si="1"/>
        <v>0</v>
      </c>
      <c r="I13" s="171"/>
      <c r="J13" s="165"/>
      <c r="K13" s="118"/>
    </row>
    <row r="14" spans="1:11" x14ac:dyDescent="0.2">
      <c r="A14" s="87">
        <f>'12'!D4</f>
        <v>0</v>
      </c>
      <c r="B14" s="87">
        <f>'12'!E4</f>
        <v>0</v>
      </c>
      <c r="C14" s="88">
        <f>'12'!F4</f>
        <v>0</v>
      </c>
      <c r="D14" s="26">
        <f>'12'!G4</f>
        <v>0</v>
      </c>
      <c r="E14" s="89">
        <f>'12'!H4</f>
        <v>0</v>
      </c>
      <c r="F14" s="82">
        <f t="shared" si="2"/>
        <v>0</v>
      </c>
      <c r="G14" s="86">
        <f>RESUM!E14</f>
        <v>0</v>
      </c>
      <c r="H14" s="170">
        <f t="shared" si="1"/>
        <v>0</v>
      </c>
      <c r="I14" s="171"/>
      <c r="J14" s="165"/>
      <c r="K14" s="118"/>
    </row>
    <row r="15" spans="1:11" x14ac:dyDescent="0.2">
      <c r="A15" s="87">
        <f>'13'!D4</f>
        <v>0</v>
      </c>
      <c r="B15" s="87">
        <f>'13'!E4</f>
        <v>0</v>
      </c>
      <c r="C15" s="88">
        <f>'13'!F4</f>
        <v>0</v>
      </c>
      <c r="D15" s="26">
        <f>'13'!G4</f>
        <v>0</v>
      </c>
      <c r="E15" s="89">
        <f>'13'!H4</f>
        <v>0</v>
      </c>
      <c r="F15" s="82">
        <f t="shared" si="2"/>
        <v>0</v>
      </c>
      <c r="G15" s="86">
        <f>RESUM!E15</f>
        <v>0</v>
      </c>
      <c r="H15" s="170">
        <f t="shared" si="1"/>
        <v>0</v>
      </c>
      <c r="I15" s="171"/>
      <c r="J15" s="165"/>
      <c r="K15" s="118"/>
    </row>
    <row r="16" spans="1:11" x14ac:dyDescent="0.2">
      <c r="A16" s="87">
        <f>'14'!D4</f>
        <v>0</v>
      </c>
      <c r="B16" s="87">
        <f>'14'!E4</f>
        <v>0</v>
      </c>
      <c r="C16" s="88">
        <f>'14'!F4</f>
        <v>0</v>
      </c>
      <c r="D16" s="26">
        <f>'14'!G4</f>
        <v>0</v>
      </c>
      <c r="E16" s="89">
        <f>'14'!H4</f>
        <v>0</v>
      </c>
      <c r="F16" s="82">
        <f t="shared" si="2"/>
        <v>0</v>
      </c>
      <c r="G16" s="86">
        <f>RESUM!E16</f>
        <v>0</v>
      </c>
      <c r="H16" s="170">
        <f t="shared" si="1"/>
        <v>0</v>
      </c>
      <c r="I16" s="171"/>
      <c r="J16" s="165"/>
      <c r="K16" s="118"/>
    </row>
    <row r="17" spans="1:11" x14ac:dyDescent="0.2">
      <c r="A17" s="87">
        <f>'15'!D4</f>
        <v>0</v>
      </c>
      <c r="B17" s="87">
        <f>'15'!E4</f>
        <v>0</v>
      </c>
      <c r="C17" s="88">
        <f>'15'!F4</f>
        <v>0</v>
      </c>
      <c r="D17" s="26">
        <f>'15'!G4</f>
        <v>0</v>
      </c>
      <c r="E17" s="89">
        <f>'15'!H4</f>
        <v>0</v>
      </c>
      <c r="F17" s="82">
        <f t="shared" si="2"/>
        <v>0</v>
      </c>
      <c r="G17" s="86">
        <f>RESUM!E17</f>
        <v>0</v>
      </c>
      <c r="H17" s="170">
        <f t="shared" si="1"/>
        <v>0</v>
      </c>
      <c r="I17" s="171"/>
      <c r="J17" s="165"/>
      <c r="K17" s="118"/>
    </row>
    <row r="18" spans="1:11" x14ac:dyDescent="0.2">
      <c r="A18" s="87">
        <f>'16'!D4</f>
        <v>0</v>
      </c>
      <c r="B18" s="87">
        <f>'16'!E4</f>
        <v>0</v>
      </c>
      <c r="C18" s="88">
        <f>'16'!F4</f>
        <v>0</v>
      </c>
      <c r="D18" s="26">
        <f>'16'!G4</f>
        <v>0</v>
      </c>
      <c r="E18" s="89">
        <f>'16'!H4</f>
        <v>0</v>
      </c>
      <c r="F18" s="82">
        <f t="shared" si="2"/>
        <v>0</v>
      </c>
      <c r="G18" s="86">
        <f>RESUM!E18</f>
        <v>0</v>
      </c>
      <c r="H18" s="170">
        <f t="shared" si="1"/>
        <v>0</v>
      </c>
      <c r="I18" s="171"/>
      <c r="J18" s="165"/>
      <c r="K18" s="118"/>
    </row>
    <row r="19" spans="1:11" x14ac:dyDescent="0.2">
      <c r="A19" s="87">
        <f>'17'!D4</f>
        <v>0</v>
      </c>
      <c r="B19" s="87">
        <f>'17'!E4</f>
        <v>0</v>
      </c>
      <c r="C19" s="88">
        <f>'17'!F4</f>
        <v>0</v>
      </c>
      <c r="D19" s="26">
        <f>'17'!G4</f>
        <v>0</v>
      </c>
      <c r="E19" s="89">
        <f>'17'!H4</f>
        <v>0</v>
      </c>
      <c r="F19" s="82">
        <f t="shared" si="2"/>
        <v>0</v>
      </c>
      <c r="G19" s="86">
        <f>RESUM!E19</f>
        <v>0</v>
      </c>
      <c r="H19" s="170">
        <f t="shared" si="1"/>
        <v>0</v>
      </c>
      <c r="I19" s="171"/>
      <c r="J19" s="165"/>
      <c r="K19" s="118"/>
    </row>
    <row r="20" spans="1:11" x14ac:dyDescent="0.2">
      <c r="A20" s="87">
        <f>'18'!D4</f>
        <v>0</v>
      </c>
      <c r="B20" s="87">
        <f>'18'!E4</f>
        <v>0</v>
      </c>
      <c r="C20" s="88">
        <f>'18'!F4</f>
        <v>0</v>
      </c>
      <c r="D20" s="26">
        <f>'18'!G4</f>
        <v>0</v>
      </c>
      <c r="E20" s="89">
        <f>'18'!H4</f>
        <v>0</v>
      </c>
      <c r="F20" s="82">
        <f t="shared" si="2"/>
        <v>0</v>
      </c>
      <c r="G20" s="86">
        <f>RESUM!E20</f>
        <v>0</v>
      </c>
      <c r="H20" s="170">
        <f t="shared" si="1"/>
        <v>0</v>
      </c>
      <c r="I20" s="171"/>
      <c r="J20" s="165"/>
      <c r="K20" s="118"/>
    </row>
    <row r="21" spans="1:11" x14ac:dyDescent="0.2">
      <c r="A21" s="87">
        <f>'19'!D4</f>
        <v>0</v>
      </c>
      <c r="B21" s="87">
        <f>'19'!E4</f>
        <v>0</v>
      </c>
      <c r="C21" s="88">
        <f>'19'!F4</f>
        <v>0</v>
      </c>
      <c r="D21" s="26">
        <f>'19'!G4</f>
        <v>0</v>
      </c>
      <c r="E21" s="89">
        <f>'19'!H4</f>
        <v>0</v>
      </c>
      <c r="F21" s="82">
        <f t="shared" si="2"/>
        <v>0</v>
      </c>
      <c r="G21" s="86">
        <f>RESUM!E21</f>
        <v>0</v>
      </c>
      <c r="H21" s="170">
        <f t="shared" si="1"/>
        <v>0</v>
      </c>
      <c r="I21" s="171"/>
      <c r="J21" s="165"/>
      <c r="K21" s="118"/>
    </row>
    <row r="22" spans="1:11" x14ac:dyDescent="0.2">
      <c r="A22" s="87">
        <f>'20'!$D$4</f>
        <v>0</v>
      </c>
      <c r="B22" s="87">
        <f>'20'!$E$4</f>
        <v>0</v>
      </c>
      <c r="C22" s="88">
        <f>'20'!$F$4</f>
        <v>0</v>
      </c>
      <c r="D22" s="26">
        <f>'20'!$G$4</f>
        <v>0</v>
      </c>
      <c r="E22" s="89">
        <f>'20'!$H$4</f>
        <v>0</v>
      </c>
      <c r="F22" s="82">
        <f>C22-(D22+E22)</f>
        <v>0</v>
      </c>
      <c r="G22" s="86">
        <f>RESUM!E22</f>
        <v>0</v>
      </c>
      <c r="H22" s="170">
        <f t="shared" si="1"/>
        <v>0</v>
      </c>
      <c r="I22" s="171"/>
      <c r="J22" s="165"/>
      <c r="K22" s="118"/>
    </row>
    <row r="23" spans="1:11" x14ac:dyDescent="0.2">
      <c r="A23" s="87">
        <f>'21'!$D$4</f>
        <v>0</v>
      </c>
      <c r="B23" s="87">
        <f>'21'!$E$4</f>
        <v>0</v>
      </c>
      <c r="C23" s="88">
        <f>'21'!$F$4</f>
        <v>0</v>
      </c>
      <c r="D23" s="26">
        <f>'21'!$G$4</f>
        <v>0</v>
      </c>
      <c r="E23" s="89">
        <f>'21'!$H$4</f>
        <v>0</v>
      </c>
      <c r="F23" s="82">
        <f t="shared" ref="F23:F37" si="3">C23-(D23+E23)</f>
        <v>0</v>
      </c>
      <c r="G23" s="86">
        <f>RESUM!E23</f>
        <v>0</v>
      </c>
      <c r="H23" s="170">
        <f t="shared" si="1"/>
        <v>0</v>
      </c>
      <c r="I23" s="171"/>
      <c r="J23" s="165"/>
      <c r="K23" s="118"/>
    </row>
    <row r="24" spans="1:11" x14ac:dyDescent="0.2">
      <c r="A24" s="87">
        <f>'22'!$D$4</f>
        <v>0</v>
      </c>
      <c r="B24" s="87">
        <f>'22'!$E$4</f>
        <v>0</v>
      </c>
      <c r="C24" s="88">
        <f>'22'!$F$4</f>
        <v>0</v>
      </c>
      <c r="D24" s="26">
        <f>'22'!$G$4</f>
        <v>0</v>
      </c>
      <c r="E24" s="89">
        <f>'22'!$H$4</f>
        <v>0</v>
      </c>
      <c r="F24" s="82">
        <f t="shared" si="3"/>
        <v>0</v>
      </c>
      <c r="G24" s="86">
        <f>RESUM!E24</f>
        <v>0</v>
      </c>
      <c r="H24" s="170">
        <f t="shared" si="1"/>
        <v>0</v>
      </c>
      <c r="I24" s="171"/>
      <c r="J24" s="165"/>
      <c r="K24" s="118"/>
    </row>
    <row r="25" spans="1:11" x14ac:dyDescent="0.2">
      <c r="A25" s="87">
        <f>'23'!$D$4</f>
        <v>0</v>
      </c>
      <c r="B25" s="87">
        <f>'23'!$E$4</f>
        <v>0</v>
      </c>
      <c r="C25" s="88">
        <f>'23'!$F$4</f>
        <v>0</v>
      </c>
      <c r="D25" s="26">
        <f>'23'!$G$4</f>
        <v>0</v>
      </c>
      <c r="E25" s="89">
        <f>'23'!$H$4</f>
        <v>0</v>
      </c>
      <c r="F25" s="82">
        <f t="shared" si="3"/>
        <v>0</v>
      </c>
      <c r="G25" s="86">
        <f>RESUM!E25</f>
        <v>0</v>
      </c>
      <c r="H25" s="170">
        <f t="shared" si="1"/>
        <v>0</v>
      </c>
      <c r="I25" s="171"/>
      <c r="J25" s="165"/>
      <c r="K25" s="118"/>
    </row>
    <row r="26" spans="1:11" x14ac:dyDescent="0.2">
      <c r="A26" s="87">
        <f>'24'!$D$4</f>
        <v>0</v>
      </c>
      <c r="B26" s="87">
        <f>'24'!$E$4</f>
        <v>0</v>
      </c>
      <c r="C26" s="88">
        <f>'24'!$F$4</f>
        <v>0</v>
      </c>
      <c r="D26" s="26">
        <f>'24'!$G$4</f>
        <v>0</v>
      </c>
      <c r="E26" s="89">
        <f>'24'!$H$4</f>
        <v>0</v>
      </c>
      <c r="F26" s="82">
        <f t="shared" si="3"/>
        <v>0</v>
      </c>
      <c r="G26" s="86">
        <f>RESUM!E26</f>
        <v>0</v>
      </c>
      <c r="H26" s="170">
        <f t="shared" si="1"/>
        <v>0</v>
      </c>
      <c r="I26" s="171"/>
      <c r="J26" s="165"/>
      <c r="K26" s="118"/>
    </row>
    <row r="27" spans="1:11" x14ac:dyDescent="0.2">
      <c r="A27" s="87">
        <f>'25'!$D$4</f>
        <v>0</v>
      </c>
      <c r="B27" s="87">
        <f>'25'!$E$4</f>
        <v>0</v>
      </c>
      <c r="C27" s="88">
        <f>'25'!$F$4</f>
        <v>0</v>
      </c>
      <c r="D27" s="26">
        <f>'25'!$G$4</f>
        <v>0</v>
      </c>
      <c r="E27" s="89">
        <f>'25'!$H$4</f>
        <v>0</v>
      </c>
      <c r="F27" s="82">
        <f t="shared" si="3"/>
        <v>0</v>
      </c>
      <c r="G27" s="86">
        <f>RESUM!E27</f>
        <v>0</v>
      </c>
      <c r="H27" s="170">
        <f t="shared" si="1"/>
        <v>0</v>
      </c>
      <c r="I27" s="171"/>
      <c r="J27" s="165"/>
      <c r="K27" s="118"/>
    </row>
    <row r="28" spans="1:11" x14ac:dyDescent="0.2">
      <c r="A28" s="87">
        <f>'26'!$D$4</f>
        <v>0</v>
      </c>
      <c r="B28" s="87">
        <f>'26'!$E$4</f>
        <v>0</v>
      </c>
      <c r="C28" s="88">
        <f>'26'!$F$4</f>
        <v>0</v>
      </c>
      <c r="D28" s="26">
        <f>'26'!$G$4</f>
        <v>0</v>
      </c>
      <c r="E28" s="89">
        <f>'26'!$H$4</f>
        <v>0</v>
      </c>
      <c r="F28" s="82">
        <f t="shared" si="3"/>
        <v>0</v>
      </c>
      <c r="G28" s="86">
        <f>RESUM!E28</f>
        <v>0</v>
      </c>
      <c r="H28" s="170">
        <f t="shared" si="1"/>
        <v>0</v>
      </c>
      <c r="I28" s="171"/>
      <c r="J28" s="165"/>
      <c r="K28" s="118"/>
    </row>
    <row r="29" spans="1:11" x14ac:dyDescent="0.2">
      <c r="A29" s="87">
        <f>'27'!$D$4</f>
        <v>0</v>
      </c>
      <c r="B29" s="87">
        <f>'27'!$E$4</f>
        <v>0</v>
      </c>
      <c r="C29" s="88">
        <f>'27'!$F$4</f>
        <v>0</v>
      </c>
      <c r="D29" s="26">
        <f>'27'!$G$4</f>
        <v>0</v>
      </c>
      <c r="E29" s="89">
        <f>'27'!$H$4</f>
        <v>0</v>
      </c>
      <c r="F29" s="82">
        <f t="shared" si="3"/>
        <v>0</v>
      </c>
      <c r="G29" s="86">
        <f>RESUM!E29</f>
        <v>0</v>
      </c>
      <c r="H29" s="170">
        <f t="shared" si="1"/>
        <v>0</v>
      </c>
      <c r="I29" s="171"/>
      <c r="J29" s="165"/>
      <c r="K29" s="118"/>
    </row>
    <row r="30" spans="1:11" x14ac:dyDescent="0.2">
      <c r="A30" s="87">
        <f>'28'!$D$4</f>
        <v>0</v>
      </c>
      <c r="B30" s="87">
        <f>'28'!$E$4</f>
        <v>0</v>
      </c>
      <c r="C30" s="88">
        <f>'28'!$F$4</f>
        <v>0</v>
      </c>
      <c r="D30" s="26">
        <f>'28'!$G$4</f>
        <v>0</v>
      </c>
      <c r="E30" s="89">
        <f>'28'!$H$4</f>
        <v>0</v>
      </c>
      <c r="F30" s="82">
        <f t="shared" si="3"/>
        <v>0</v>
      </c>
      <c r="G30" s="86">
        <f>RESUM!E30</f>
        <v>0</v>
      </c>
      <c r="H30" s="170">
        <f t="shared" si="1"/>
        <v>0</v>
      </c>
      <c r="I30" s="171"/>
      <c r="J30" s="165"/>
      <c r="K30" s="118"/>
    </row>
    <row r="31" spans="1:11" x14ac:dyDescent="0.2">
      <c r="A31" s="87">
        <f>'29'!$D$4</f>
        <v>0</v>
      </c>
      <c r="B31" s="87">
        <f>'29'!$E$4</f>
        <v>0</v>
      </c>
      <c r="C31" s="88">
        <f>'29'!$F$4</f>
        <v>0</v>
      </c>
      <c r="D31" s="26">
        <f>'29'!$G$4</f>
        <v>0</v>
      </c>
      <c r="E31" s="89">
        <f>'29'!$H$4</f>
        <v>0</v>
      </c>
      <c r="F31" s="82">
        <f t="shared" si="3"/>
        <v>0</v>
      </c>
      <c r="G31" s="86">
        <f>RESUM!E31</f>
        <v>0</v>
      </c>
      <c r="H31" s="170">
        <f t="shared" si="1"/>
        <v>0</v>
      </c>
      <c r="I31" s="171"/>
      <c r="J31" s="165"/>
      <c r="K31" s="118"/>
    </row>
    <row r="32" spans="1:11" x14ac:dyDescent="0.2">
      <c r="A32" s="87">
        <f>'30'!$D$4</f>
        <v>0</v>
      </c>
      <c r="B32" s="87">
        <f>'30'!$E$4</f>
        <v>0</v>
      </c>
      <c r="C32" s="88">
        <f>'30'!$F$4</f>
        <v>0</v>
      </c>
      <c r="D32" s="26">
        <f>'30'!$G$4</f>
        <v>0</v>
      </c>
      <c r="E32" s="89">
        <f>'30'!$H$4</f>
        <v>0</v>
      </c>
      <c r="F32" s="82">
        <f t="shared" si="3"/>
        <v>0</v>
      </c>
      <c r="G32" s="86">
        <f>RESUM!E32</f>
        <v>0</v>
      </c>
      <c r="H32" s="170">
        <f t="shared" si="1"/>
        <v>0</v>
      </c>
      <c r="I32" s="171"/>
      <c r="J32" s="165"/>
      <c r="K32" s="118"/>
    </row>
    <row r="33" spans="1:11" x14ac:dyDescent="0.2">
      <c r="A33" s="87">
        <f>'31'!$D$4</f>
        <v>0</v>
      </c>
      <c r="B33" s="87">
        <f>'31'!$E$4</f>
        <v>0</v>
      </c>
      <c r="C33" s="88">
        <f>'31'!$F$4</f>
        <v>0</v>
      </c>
      <c r="D33" s="26">
        <f>'31'!$G$4</f>
        <v>0</v>
      </c>
      <c r="E33" s="89">
        <f>'31'!$H$4</f>
        <v>0</v>
      </c>
      <c r="F33" s="82">
        <f t="shared" si="3"/>
        <v>0</v>
      </c>
      <c r="G33" s="86">
        <f>RESUM!E33</f>
        <v>0</v>
      </c>
      <c r="H33" s="170">
        <f t="shared" si="1"/>
        <v>0</v>
      </c>
      <c r="I33" s="171"/>
      <c r="J33" s="165"/>
      <c r="K33" s="118"/>
    </row>
    <row r="34" spans="1:11" x14ac:dyDescent="0.2">
      <c r="A34" s="87">
        <f>'32'!$D$4</f>
        <v>0</v>
      </c>
      <c r="B34" s="87">
        <f>'32'!$E$4</f>
        <v>0</v>
      </c>
      <c r="C34" s="88">
        <f>'32'!$F$4</f>
        <v>0</v>
      </c>
      <c r="D34" s="26">
        <f>'32'!$G$4</f>
        <v>0</v>
      </c>
      <c r="E34" s="89">
        <f>'32'!$H$4</f>
        <v>0</v>
      </c>
      <c r="F34" s="82">
        <f t="shared" si="3"/>
        <v>0</v>
      </c>
      <c r="G34" s="86">
        <f>RESUM!E34</f>
        <v>0</v>
      </c>
      <c r="H34" s="170">
        <f t="shared" si="1"/>
        <v>0</v>
      </c>
      <c r="I34" s="171"/>
      <c r="J34" s="165"/>
      <c r="K34" s="118"/>
    </row>
    <row r="35" spans="1:11" x14ac:dyDescent="0.2">
      <c r="A35" s="87">
        <f>'33'!$D$4</f>
        <v>0</v>
      </c>
      <c r="B35" s="87">
        <f>'33'!$E$4</f>
        <v>0</v>
      </c>
      <c r="C35" s="88">
        <f>'33'!$F$4</f>
        <v>0</v>
      </c>
      <c r="D35" s="26">
        <f>'33'!$G$4</f>
        <v>0</v>
      </c>
      <c r="E35" s="89">
        <f>'33'!$H$4</f>
        <v>0</v>
      </c>
      <c r="F35" s="82">
        <f t="shared" si="3"/>
        <v>0</v>
      </c>
      <c r="G35" s="86">
        <f>RESUM!E35</f>
        <v>0</v>
      </c>
      <c r="H35" s="170">
        <f t="shared" si="1"/>
        <v>0</v>
      </c>
      <c r="I35" s="171"/>
      <c r="J35" s="165"/>
      <c r="K35" s="118"/>
    </row>
    <row r="36" spans="1:11" x14ac:dyDescent="0.2">
      <c r="A36" s="87">
        <f>'34'!$D$4</f>
        <v>0</v>
      </c>
      <c r="B36" s="87">
        <f>'34'!$E$4</f>
        <v>0</v>
      </c>
      <c r="C36" s="88">
        <f>'34'!$F$4</f>
        <v>0</v>
      </c>
      <c r="D36" s="26">
        <f>'34'!$G$4</f>
        <v>0</v>
      </c>
      <c r="E36" s="89">
        <f>'34'!$H$4</f>
        <v>0</v>
      </c>
      <c r="F36" s="82">
        <f t="shared" si="3"/>
        <v>0</v>
      </c>
      <c r="G36" s="86">
        <f>RESUM!E36</f>
        <v>0</v>
      </c>
      <c r="H36" s="170">
        <f t="shared" si="1"/>
        <v>0</v>
      </c>
      <c r="I36" s="171"/>
      <c r="J36" s="165"/>
      <c r="K36" s="118"/>
    </row>
    <row r="37" spans="1:11" x14ac:dyDescent="0.2">
      <c r="A37" s="128">
        <f>'35'!$D$4</f>
        <v>0</v>
      </c>
      <c r="B37" s="128">
        <f>'35'!$E$4</f>
        <v>0</v>
      </c>
      <c r="C37" s="129">
        <f>'35'!$F$4</f>
        <v>0</v>
      </c>
      <c r="D37" s="94">
        <f>'35'!$G$4</f>
        <v>0</v>
      </c>
      <c r="E37" s="130">
        <f>'35'!$H$4</f>
        <v>0</v>
      </c>
      <c r="F37" s="131">
        <f t="shared" si="3"/>
        <v>0</v>
      </c>
      <c r="G37" s="132">
        <f>RESUM!E37</f>
        <v>0</v>
      </c>
      <c r="H37" s="170">
        <f t="shared" si="1"/>
        <v>0</v>
      </c>
      <c r="I37" s="172"/>
      <c r="J37" s="166"/>
      <c r="K37" s="167"/>
    </row>
    <row r="38" spans="1:11" x14ac:dyDescent="0.2">
      <c r="A38" s="135"/>
      <c r="B38" s="134" t="s">
        <v>73</v>
      </c>
      <c r="C38" s="136"/>
      <c r="D38" s="136"/>
      <c r="E38" s="136"/>
      <c r="F38" s="26"/>
      <c r="G38" s="133"/>
      <c r="H38" s="170">
        <f t="shared" si="1"/>
        <v>0</v>
      </c>
      <c r="I38" s="173"/>
      <c r="J38" s="118"/>
      <c r="K38" s="118"/>
    </row>
    <row r="39" spans="1:11" x14ac:dyDescent="0.2">
      <c r="A39" s="135"/>
      <c r="B39" s="134" t="s">
        <v>74</v>
      </c>
      <c r="C39" s="136"/>
      <c r="D39" s="136"/>
      <c r="E39" s="136"/>
      <c r="F39" s="26"/>
      <c r="G39" s="133"/>
      <c r="H39" s="170">
        <f t="shared" si="1"/>
        <v>0</v>
      </c>
      <c r="I39" s="173"/>
      <c r="J39" s="118"/>
      <c r="K39" s="118"/>
    </row>
    <row r="40" spans="1:11" ht="19.5" customHeight="1" thickBot="1" x14ac:dyDescent="0.25">
      <c r="F40" s="33">
        <f>SUM(F3:F39)</f>
        <v>0</v>
      </c>
      <c r="G40" s="83">
        <f>SUM(G3:G39)</f>
        <v>0</v>
      </c>
      <c r="H40" s="84">
        <f>SUM(H3:H39)</f>
        <v>0</v>
      </c>
      <c r="I40" s="84">
        <f>SUM(I3:I39)</f>
        <v>0</v>
      </c>
    </row>
    <row r="41" spans="1:11" ht="17.25" customHeight="1" thickBot="1" x14ac:dyDescent="0.25">
      <c r="G41" s="238">
        <f>+G40+H40+I40</f>
        <v>0</v>
      </c>
      <c r="H41" s="239"/>
      <c r="I41" s="240"/>
      <c r="J41" s="104" t="s">
        <v>66</v>
      </c>
      <c r="K41" s="105">
        <f>+F40-G41</f>
        <v>0</v>
      </c>
    </row>
    <row r="42" spans="1:11" x14ac:dyDescent="0.2">
      <c r="G42" s="72"/>
      <c r="H42" s="72"/>
      <c r="I42" s="72"/>
    </row>
  </sheetData>
  <sheetProtection sheet="1" objects="1" scenarios="1"/>
  <mergeCells count="3">
    <mergeCell ref="G41:I41"/>
    <mergeCell ref="G1:I1"/>
    <mergeCell ref="C1:F1"/>
  </mergeCells>
  <phoneticPr fontId="16" type="noConversion"/>
  <conditionalFormatting sqref="K41">
    <cfRule type="cellIs" dxfId="210" priority="1" operator="notEqual">
      <formula>0</formula>
    </cfRule>
    <cfRule type="cellIs" dxfId="209" priority="2" operator="notEqual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789E-603B-4C0B-B8ED-6E5C9DA95FB9}">
  <sheetPr>
    <tabColor rgb="FF7030A0"/>
  </sheetPr>
  <dimension ref="A1:T1400"/>
  <sheetViews>
    <sheetView workbookViewId="0">
      <pane ySplit="14" topLeftCell="A15" activePane="bottomLeft" state="frozen"/>
      <selection activeCell="D37" sqref="D37"/>
      <selection pane="bottomLeft" activeCell="F24" sqref="F24"/>
    </sheetView>
  </sheetViews>
  <sheetFormatPr defaultColWidth="11.42578125" defaultRowHeight="12.75" x14ac:dyDescent="0.2"/>
  <cols>
    <col min="2" max="2" width="12.5703125" customWidth="1"/>
    <col min="17" max="17" width="2.140625" customWidth="1"/>
    <col min="19" max="19" width="2.140625" customWidth="1"/>
  </cols>
  <sheetData>
    <row r="1" spans="1:20" x14ac:dyDescent="0.2">
      <c r="A1" s="106" t="s">
        <v>69</v>
      </c>
    </row>
    <row r="2" spans="1:20" x14ac:dyDescent="0.2">
      <c r="B2" s="140" t="s">
        <v>75</v>
      </c>
    </row>
    <row r="3" spans="1:20" x14ac:dyDescent="0.2">
      <c r="B3" s="140" t="s">
        <v>76</v>
      </c>
    </row>
    <row r="4" spans="1:20" x14ac:dyDescent="0.2">
      <c r="B4" s="140" t="s">
        <v>77</v>
      </c>
    </row>
    <row r="5" spans="1:20" x14ac:dyDescent="0.2">
      <c r="B5" s="140" t="s">
        <v>78</v>
      </c>
    </row>
    <row r="6" spans="1:20" x14ac:dyDescent="0.2">
      <c r="A6" s="140"/>
      <c r="B6" s="140" t="s">
        <v>116</v>
      </c>
    </row>
    <row r="7" spans="1:20" x14ac:dyDescent="0.2">
      <c r="B7" s="140" t="s">
        <v>96</v>
      </c>
    </row>
    <row r="10" spans="1:20" ht="15" customHeight="1" x14ac:dyDescent="0.2">
      <c r="D10" s="141"/>
      <c r="E10" s="141"/>
      <c r="F10" s="141"/>
      <c r="G10" s="141"/>
      <c r="H10" s="141"/>
      <c r="I10" s="141"/>
      <c r="J10" s="141"/>
      <c r="K10" s="141"/>
      <c r="L10" s="142" t="s">
        <v>79</v>
      </c>
      <c r="M10" s="141"/>
      <c r="N10" s="141"/>
      <c r="O10" s="141"/>
      <c r="P10" s="141"/>
      <c r="Q10" s="141"/>
      <c r="R10" s="141"/>
      <c r="S10" s="141"/>
      <c r="T10" s="141"/>
    </row>
    <row r="11" spans="1:20" ht="11.25" customHeight="1" x14ac:dyDescent="0.2">
      <c r="D11" s="143" t="s">
        <v>80</v>
      </c>
      <c r="F11" s="144" t="s">
        <v>81</v>
      </c>
    </row>
    <row r="12" spans="1:20" ht="12.75" customHeight="1" x14ac:dyDescent="0.2"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20" ht="12.75" customHeight="1" x14ac:dyDescent="0.2">
      <c r="M13" s="141"/>
      <c r="N13" s="141"/>
      <c r="O13" s="141"/>
      <c r="P13" s="141"/>
      <c r="Q13" s="141"/>
      <c r="R13" s="141"/>
      <c r="S13" s="141"/>
      <c r="T13" s="141"/>
    </row>
    <row r="14" spans="1:20" ht="10.9" customHeight="1" x14ac:dyDescent="0.2">
      <c r="A14" s="34" t="s">
        <v>98</v>
      </c>
      <c r="B14" s="34" t="s">
        <v>92</v>
      </c>
      <c r="C14" s="34" t="s">
        <v>54</v>
      </c>
      <c r="D14" s="143" t="s">
        <v>82</v>
      </c>
      <c r="E14" s="143" t="s">
        <v>83</v>
      </c>
      <c r="F14" s="143" t="s">
        <v>84</v>
      </c>
      <c r="G14" s="143" t="s">
        <v>85</v>
      </c>
      <c r="H14" s="143" t="s">
        <v>86</v>
      </c>
      <c r="I14" s="143" t="s">
        <v>87</v>
      </c>
      <c r="K14" s="143" t="s">
        <v>88</v>
      </c>
      <c r="L14" s="143" t="s">
        <v>89</v>
      </c>
      <c r="M14" s="143" t="s">
        <v>90</v>
      </c>
      <c r="N14" s="145" t="s">
        <v>91</v>
      </c>
      <c r="O14" s="145" t="s">
        <v>92</v>
      </c>
      <c r="P14" s="145" t="s">
        <v>93</v>
      </c>
      <c r="R14" s="145" t="s">
        <v>94</v>
      </c>
      <c r="T14" s="145" t="s">
        <v>95</v>
      </c>
    </row>
    <row r="15" spans="1:20" ht="15" x14ac:dyDescent="0.25">
      <c r="A15" s="146"/>
      <c r="B15" s="146"/>
      <c r="C15" s="146"/>
      <c r="D15" s="147" t="s">
        <v>97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1:20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  <row r="1002" spans="1:20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</row>
    <row r="1003" spans="1:20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</row>
    <row r="1004" spans="1:20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</row>
    <row r="1005" spans="1:20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</row>
    <row r="1006" spans="1:20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</row>
    <row r="1007" spans="1:20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</row>
    <row r="1008" spans="1:20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</row>
    <row r="1009" spans="1:20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</row>
    <row r="1010" spans="1:20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</row>
    <row r="1011" spans="1:20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</row>
    <row r="1012" spans="1:20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</row>
    <row r="1013" spans="1:20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</row>
    <row r="1014" spans="1:20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</row>
    <row r="1015" spans="1:20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</row>
    <row r="1016" spans="1:20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</row>
    <row r="1017" spans="1:20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</row>
    <row r="1018" spans="1:20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</row>
    <row r="1019" spans="1:20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</row>
    <row r="1020" spans="1:20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</row>
    <row r="1021" spans="1:20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</row>
    <row r="1022" spans="1:20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</row>
    <row r="1023" spans="1:20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</row>
    <row r="1024" spans="1:20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</row>
    <row r="1025" spans="1:20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</row>
    <row r="1026" spans="1:20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</row>
    <row r="1027" spans="1:20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</row>
    <row r="1028" spans="1:20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</row>
    <row r="1029" spans="1:20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</row>
    <row r="1030" spans="1:20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</row>
    <row r="1031" spans="1:20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</row>
    <row r="1032" spans="1:20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</row>
    <row r="1033" spans="1:20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</row>
    <row r="1034" spans="1:20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</row>
    <row r="1035" spans="1:20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</row>
    <row r="1036" spans="1:20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</row>
    <row r="1037" spans="1:20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</row>
    <row r="1038" spans="1:20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</row>
    <row r="1039" spans="1:20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</row>
    <row r="1040" spans="1:20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</row>
    <row r="1041" spans="1:20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</row>
    <row r="1042" spans="1:20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</row>
    <row r="1043" spans="1:20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</row>
    <row r="1044" spans="1:20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</row>
    <row r="1045" spans="1:20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</row>
    <row r="1046" spans="1:20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</row>
    <row r="1047" spans="1:20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</row>
    <row r="1048" spans="1:20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</row>
    <row r="1049" spans="1:20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</row>
    <row r="1050" spans="1:20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</row>
    <row r="1051" spans="1:20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</row>
    <row r="1052" spans="1:20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</row>
    <row r="1053" spans="1:20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</row>
    <row r="1054" spans="1:20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</row>
    <row r="1055" spans="1:20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</row>
    <row r="1056" spans="1:20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</row>
    <row r="1057" spans="1:20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</row>
    <row r="1058" spans="1:20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</row>
    <row r="1059" spans="1:20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</row>
    <row r="1060" spans="1:20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</row>
    <row r="1061" spans="1:20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</row>
    <row r="1062" spans="1:20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</row>
    <row r="1063" spans="1:20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</row>
    <row r="1064" spans="1:20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</row>
    <row r="1065" spans="1:20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</row>
    <row r="1066" spans="1:20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</row>
    <row r="1067" spans="1:20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</row>
    <row r="1068" spans="1:20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</row>
    <row r="1069" spans="1:20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</row>
    <row r="1070" spans="1:20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</row>
    <row r="1071" spans="1:20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</row>
    <row r="1072" spans="1:20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</row>
    <row r="1073" spans="1:20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</row>
    <row r="1074" spans="1:20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</row>
    <row r="1075" spans="1:20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</row>
    <row r="1076" spans="1:20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</row>
    <row r="1077" spans="1:20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</row>
    <row r="1078" spans="1:20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</row>
    <row r="1079" spans="1:20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</row>
    <row r="1080" spans="1:20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</row>
    <row r="1081" spans="1:20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</row>
    <row r="1082" spans="1:20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</row>
    <row r="1083" spans="1:20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</row>
    <row r="1084" spans="1:20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</row>
    <row r="1085" spans="1:20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</row>
    <row r="1086" spans="1:20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</row>
    <row r="1087" spans="1:20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</row>
    <row r="1088" spans="1:20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</row>
    <row r="1089" spans="1:20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</row>
    <row r="1090" spans="1:20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</row>
    <row r="1091" spans="1:20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</row>
    <row r="1092" spans="1:20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</row>
    <row r="1093" spans="1:20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</row>
    <row r="1094" spans="1:20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</row>
    <row r="1095" spans="1:20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</row>
    <row r="1096" spans="1:20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</row>
    <row r="1097" spans="1:20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</row>
    <row r="1098" spans="1:20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</row>
    <row r="1099" spans="1:20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</row>
    <row r="1100" spans="1:20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</row>
    <row r="1101" spans="1:20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</row>
    <row r="1102" spans="1:20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</row>
    <row r="1103" spans="1:20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</row>
    <row r="1104" spans="1:20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</row>
    <row r="1105" spans="1:20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</row>
    <row r="1106" spans="1:20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</row>
    <row r="1107" spans="1:20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</row>
    <row r="1108" spans="1:20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</row>
    <row r="1109" spans="1:20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</row>
    <row r="1110" spans="1:20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</row>
    <row r="1111" spans="1:20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</row>
    <row r="1112" spans="1:20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</row>
    <row r="1113" spans="1:20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</row>
    <row r="1114" spans="1:20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</row>
    <row r="1115" spans="1:20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</row>
    <row r="1116" spans="1:20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</row>
    <row r="1117" spans="1:20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</row>
    <row r="1118" spans="1:20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</row>
    <row r="1119" spans="1:20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</row>
    <row r="1120" spans="1:20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</row>
    <row r="1121" spans="1:20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</row>
    <row r="1122" spans="1:20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</row>
    <row r="1123" spans="1:20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</row>
    <row r="1124" spans="1:20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</row>
    <row r="1125" spans="1:20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</row>
    <row r="1126" spans="1:20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</row>
    <row r="1127" spans="1:20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</row>
    <row r="1128" spans="1:20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</row>
    <row r="1129" spans="1:20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</row>
    <row r="1130" spans="1:20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</row>
    <row r="1131" spans="1:20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</row>
    <row r="1132" spans="1:20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</row>
    <row r="1133" spans="1:20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</row>
    <row r="1134" spans="1:20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</row>
    <row r="1135" spans="1:20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</row>
    <row r="1136" spans="1:20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</row>
    <row r="1137" spans="1:20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</row>
    <row r="1138" spans="1:20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</row>
    <row r="1139" spans="1:20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</row>
    <row r="1140" spans="1:20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</row>
    <row r="1141" spans="1:20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</row>
    <row r="1142" spans="1:20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</row>
    <row r="1143" spans="1:20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</row>
    <row r="1144" spans="1:20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</row>
    <row r="1145" spans="1:20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</row>
    <row r="1146" spans="1:20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</row>
    <row r="1147" spans="1:20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</row>
    <row r="1148" spans="1:20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</row>
    <row r="1149" spans="1:20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</row>
    <row r="1150" spans="1:20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</row>
    <row r="1151" spans="1:20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</row>
    <row r="1152" spans="1:20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</row>
    <row r="1153" spans="1:20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</row>
    <row r="1154" spans="1:20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</row>
    <row r="1155" spans="1:20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</row>
    <row r="1156" spans="1:20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</row>
    <row r="1157" spans="1:20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</row>
    <row r="1158" spans="1:20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</row>
    <row r="1159" spans="1:20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</row>
    <row r="1160" spans="1:20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</row>
    <row r="1161" spans="1:20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</row>
    <row r="1162" spans="1:20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</row>
    <row r="1163" spans="1:20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</row>
    <row r="1164" spans="1:20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</row>
    <row r="1165" spans="1:20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</row>
    <row r="1166" spans="1:20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</row>
    <row r="1167" spans="1:20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</row>
    <row r="1168" spans="1:20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</row>
    <row r="1169" spans="1:20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</row>
    <row r="1170" spans="1:20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</row>
    <row r="1171" spans="1:20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</row>
    <row r="1172" spans="1:20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</row>
    <row r="1173" spans="1:20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</row>
    <row r="1174" spans="1:20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</row>
    <row r="1175" spans="1:20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</row>
    <row r="1176" spans="1:20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</row>
    <row r="1177" spans="1:20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</row>
    <row r="1178" spans="1:20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</row>
    <row r="1179" spans="1:20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</row>
    <row r="1180" spans="1:20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</row>
    <row r="1181" spans="1:20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</row>
    <row r="1182" spans="1:20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</row>
    <row r="1183" spans="1:20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</row>
    <row r="1184" spans="1:20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</row>
    <row r="1185" spans="1:20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</row>
    <row r="1186" spans="1:20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</row>
    <row r="1187" spans="1:20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</row>
    <row r="1188" spans="1:20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</row>
    <row r="1189" spans="1:20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</row>
    <row r="1190" spans="1:20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</row>
    <row r="1191" spans="1:20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</row>
    <row r="1192" spans="1:20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</row>
    <row r="1193" spans="1:20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</row>
    <row r="1194" spans="1:20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</row>
    <row r="1195" spans="1:20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</row>
    <row r="1196" spans="1:20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</row>
    <row r="1197" spans="1:20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</row>
    <row r="1198" spans="1:20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</row>
    <row r="1199" spans="1:20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</row>
    <row r="1200" spans="1:20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</row>
    <row r="1201" spans="1:20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</row>
    <row r="1202" spans="1:20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</row>
    <row r="1203" spans="1:20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</row>
    <row r="1204" spans="1:20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</row>
    <row r="1205" spans="1:20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</row>
    <row r="1206" spans="1:20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</row>
    <row r="1207" spans="1:20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</row>
    <row r="1208" spans="1:20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</row>
    <row r="1209" spans="1:20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</row>
    <row r="1210" spans="1:20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</row>
    <row r="1211" spans="1:20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</row>
    <row r="1212" spans="1:20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</row>
    <row r="1213" spans="1:20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</row>
    <row r="1214" spans="1:20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</row>
    <row r="1215" spans="1:20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</row>
    <row r="1216" spans="1:20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</row>
    <row r="1217" spans="1:20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</row>
    <row r="1218" spans="1:20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</row>
    <row r="1219" spans="1:20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</row>
    <row r="1220" spans="1:20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</row>
    <row r="1221" spans="1:20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</row>
    <row r="1222" spans="1:20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</row>
    <row r="1223" spans="1:20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</row>
    <row r="1224" spans="1:20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</row>
    <row r="1225" spans="1:20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</row>
    <row r="1226" spans="1:20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</row>
    <row r="1227" spans="1:20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</row>
    <row r="1228" spans="1:20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</row>
    <row r="1229" spans="1:20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</row>
    <row r="1230" spans="1:20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</row>
    <row r="1231" spans="1:20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</row>
    <row r="1232" spans="1:20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</row>
    <row r="1233" spans="1:20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</row>
    <row r="1234" spans="1:20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</row>
    <row r="1235" spans="1:20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</row>
    <row r="1236" spans="1:20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</row>
    <row r="1237" spans="1:20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</row>
    <row r="1238" spans="1:20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</row>
    <row r="1239" spans="1:20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</row>
    <row r="1240" spans="1:20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</row>
    <row r="1241" spans="1:20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</row>
    <row r="1242" spans="1:20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</row>
    <row r="1243" spans="1:20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</row>
    <row r="1244" spans="1:20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</row>
    <row r="1245" spans="1:20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</row>
    <row r="1246" spans="1:20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</row>
    <row r="1247" spans="1:20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</row>
    <row r="1248" spans="1:20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</row>
    <row r="1249" spans="1:20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</row>
    <row r="1250" spans="1:20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</row>
    <row r="1251" spans="1:20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</row>
    <row r="1252" spans="1:20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</row>
    <row r="1253" spans="1:20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</row>
    <row r="1254" spans="1:20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</row>
    <row r="1255" spans="1:20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</row>
    <row r="1256" spans="1:20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</row>
    <row r="1257" spans="1:20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</row>
    <row r="1258" spans="1:20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</row>
    <row r="1259" spans="1:20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</row>
    <row r="1260" spans="1:20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</row>
    <row r="1261" spans="1:20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</row>
    <row r="1262" spans="1:20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</row>
    <row r="1263" spans="1:20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</row>
    <row r="1264" spans="1:20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</row>
    <row r="1265" spans="1:20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</row>
    <row r="1266" spans="1:20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</row>
    <row r="1267" spans="1:20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</row>
    <row r="1268" spans="1:20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</row>
    <row r="1269" spans="1:20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</row>
    <row r="1270" spans="1:20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</row>
    <row r="1271" spans="1:20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</row>
    <row r="1272" spans="1:20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</row>
    <row r="1273" spans="1:20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</row>
    <row r="1274" spans="1:20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</row>
    <row r="1275" spans="1:20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</row>
    <row r="1276" spans="1:20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</row>
    <row r="1277" spans="1:20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</row>
    <row r="1278" spans="1:20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</row>
    <row r="1279" spans="1:20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</row>
    <row r="1280" spans="1:20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</row>
    <row r="1281" spans="1:20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</row>
    <row r="1282" spans="1:20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</row>
    <row r="1283" spans="1:20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</row>
    <row r="1284" spans="1:20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</row>
    <row r="1285" spans="1:20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</row>
    <row r="1286" spans="1:20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</row>
    <row r="1287" spans="1:20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</row>
    <row r="1288" spans="1:20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</row>
    <row r="1289" spans="1:20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</row>
    <row r="1290" spans="1:20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</row>
    <row r="1291" spans="1:20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</row>
    <row r="1292" spans="1:20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</row>
    <row r="1293" spans="1:20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</row>
    <row r="1294" spans="1:20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</row>
    <row r="1295" spans="1:20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</row>
    <row r="1296" spans="1:20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</row>
    <row r="1297" spans="1:20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</row>
    <row r="1298" spans="1:20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</row>
    <row r="1299" spans="1:20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</row>
    <row r="1300" spans="1:20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</row>
    <row r="1301" spans="1:20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</row>
    <row r="1302" spans="1:20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</row>
    <row r="1303" spans="1:20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</row>
    <row r="1304" spans="1:20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</row>
    <row r="1305" spans="1:20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</row>
    <row r="1306" spans="1:20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</row>
    <row r="1307" spans="1:20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</row>
    <row r="1308" spans="1:20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</row>
    <row r="1309" spans="1:20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</row>
    <row r="1310" spans="1:20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</row>
    <row r="1311" spans="1:20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</row>
    <row r="1312" spans="1:20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</row>
    <row r="1313" spans="1:20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</row>
    <row r="1314" spans="1:20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</row>
    <row r="1315" spans="1:20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</row>
    <row r="1316" spans="1:20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</row>
    <row r="1317" spans="1:20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</row>
    <row r="1318" spans="1:20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</row>
    <row r="1319" spans="1:20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</row>
    <row r="1320" spans="1:20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</row>
    <row r="1321" spans="1:20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</row>
    <row r="1322" spans="1:20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</row>
    <row r="1323" spans="1:20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</row>
    <row r="1324" spans="1:20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</row>
    <row r="1325" spans="1:20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</row>
    <row r="1326" spans="1:20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</row>
    <row r="1327" spans="1:20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</row>
    <row r="1328" spans="1:20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</row>
    <row r="1329" spans="1:20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</row>
    <row r="1330" spans="1:20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</row>
    <row r="1331" spans="1:20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</row>
    <row r="1332" spans="1:20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</row>
    <row r="1333" spans="1:20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</row>
    <row r="1334" spans="1:20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</row>
    <row r="1335" spans="1:20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</row>
    <row r="1336" spans="1:20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</row>
    <row r="1337" spans="1:20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</row>
    <row r="1338" spans="1:20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</row>
    <row r="1339" spans="1:20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</row>
    <row r="1340" spans="1:20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</row>
    <row r="1341" spans="1:20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</row>
    <row r="1342" spans="1:20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</row>
    <row r="1343" spans="1:20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</row>
    <row r="1344" spans="1:20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</row>
    <row r="1345" spans="1:20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</row>
    <row r="1346" spans="1:20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</row>
    <row r="1347" spans="1:20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</row>
    <row r="1348" spans="1:20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</row>
    <row r="1349" spans="1:20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</row>
    <row r="1350" spans="1:20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</row>
    <row r="1351" spans="1:20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</row>
    <row r="1352" spans="1:20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</row>
    <row r="1353" spans="1:20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</row>
    <row r="1354" spans="1:20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</row>
    <row r="1355" spans="1:20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</row>
    <row r="1356" spans="1:20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</row>
    <row r="1357" spans="1:20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</row>
    <row r="1358" spans="1:20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</row>
    <row r="1359" spans="1:20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</row>
    <row r="1360" spans="1:20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</row>
    <row r="1361" spans="1:20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</row>
    <row r="1362" spans="1:20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</row>
    <row r="1363" spans="1:20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</row>
    <row r="1364" spans="1:20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</row>
    <row r="1365" spans="1:20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</row>
    <row r="1366" spans="1:20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</row>
    <row r="1367" spans="1:20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</row>
    <row r="1368" spans="1:20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</row>
    <row r="1369" spans="1:20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</row>
    <row r="1370" spans="1:20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</row>
    <row r="1371" spans="1:20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</row>
    <row r="1372" spans="1:20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</row>
    <row r="1373" spans="1:20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</row>
    <row r="1374" spans="1:20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</row>
    <row r="1375" spans="1:20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</row>
    <row r="1376" spans="1:20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</row>
    <row r="1377" spans="1:20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</row>
    <row r="1378" spans="1:20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</row>
    <row r="1379" spans="1:20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</row>
    <row r="1380" spans="1:20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</row>
    <row r="1381" spans="1:20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</row>
    <row r="1382" spans="1:20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</row>
    <row r="1383" spans="1:20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</row>
    <row r="1384" spans="1:20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</row>
    <row r="1385" spans="1:20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</row>
    <row r="1386" spans="1:20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</row>
    <row r="1387" spans="1:20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</row>
    <row r="1388" spans="1:20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</row>
    <row r="1389" spans="1:20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</row>
    <row r="1390" spans="1:20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</row>
    <row r="1391" spans="1:20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</row>
    <row r="1392" spans="1:20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</row>
    <row r="1393" spans="1:20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</row>
    <row r="1394" spans="1:20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</row>
    <row r="1395" spans="1:20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</row>
    <row r="1396" spans="1:20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</row>
    <row r="1397" spans="1:20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</row>
    <row r="1398" spans="1:20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</row>
    <row r="1399" spans="1:20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</row>
    <row r="1400" spans="1:20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</row>
  </sheetData>
  <autoFilter ref="D14:T15" xr:uid="{564B789E-603B-4C0B-B8ED-6E5C9DA95FB9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Zeros="0" zoomScale="90" zoomScaleNormal="90" workbookViewId="0">
      <selection activeCell="M4" sqref="M4"/>
    </sheetView>
  </sheetViews>
  <sheetFormatPr defaultColWidth="11.42578125" defaultRowHeight="12.75" x14ac:dyDescent="0.2"/>
  <cols>
    <col min="1" max="3" width="8.285156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24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75" t="s">
        <v>63</v>
      </c>
      <c r="S3" s="12"/>
      <c r="T3" s="75" t="s">
        <v>62</v>
      </c>
    </row>
    <row r="4" spans="1:21" x14ac:dyDescent="0.2">
      <c r="A4" s="87">
        <v>1</v>
      </c>
      <c r="B4" s="20"/>
      <c r="C4" s="20"/>
      <c r="D4" s="56"/>
      <c r="E4" s="57"/>
      <c r="F4" s="54"/>
      <c r="G4" s="21"/>
      <c r="H4" s="21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10" t="str">
        <f>+IF(ISERROR((O4+P4)-K4*($H$4+$G$4)),"",(O4+P4)-K4*($H$4+$G$4))</f>
        <v/>
      </c>
      <c r="U4" t="str">
        <f>IF(T4=0,"",IF(T4&gt;0,"POSITIVA","NEGATIVA"))</f>
        <v>POSITIVA</v>
      </c>
    </row>
    <row r="5" spans="1:21" x14ac:dyDescent="0.2">
      <c r="F5" s="1"/>
      <c r="G5" s="1"/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>IF(AND($F$4="",$O$4=""),"",O5-($G$4*K5))</f>
        <v/>
      </c>
      <c r="S5" s="9" t="str">
        <f t="shared" ref="S5:S18" si="3">IF(AND($F$4="",$O$4=""),"",IF(R5=0,"",IF(R5&gt;0,"POSITIVA","NEGATIVA")))</f>
        <v/>
      </c>
      <c r="T5" s="10" t="str">
        <f>+IF(ISERROR((O5+P5)-K5*($H$4+$G$4)),"",(O5+P5)-K5*($H$4+$G$4))</f>
        <v/>
      </c>
      <c r="U5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ref="R6:R18" si="4">IF(AND($F$4="",$O$4=""),"",O6-($G$4*K6))</f>
        <v/>
      </c>
      <c r="S6" s="9" t="str">
        <f t="shared" si="3"/>
        <v/>
      </c>
      <c r="T6" s="10" t="str">
        <f>+IF(ISERROR((O6+P6)-K6*($H$4+$G$4)),"",(O6+P6)-K6*($H$4+$G$4))</f>
        <v/>
      </c>
      <c r="U6" t="str">
        <f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4"/>
        <v/>
      </c>
      <c r="S7" s="9" t="str">
        <f t="shared" si="3"/>
        <v/>
      </c>
      <c r="T7" s="10" t="str">
        <f>+IF(ISERROR((O7+P7)-K7*($H$4+$G$4)),"",(O7+P7)-K7*($H$4+$G$4))</f>
        <v/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/>
      <c r="P8" s="22"/>
      <c r="Q8" s="26">
        <f t="shared" si="2"/>
        <v>0</v>
      </c>
      <c r="R8" s="2" t="str">
        <f t="shared" si="4"/>
        <v/>
      </c>
      <c r="S8" s="9" t="str">
        <f t="shared" si="3"/>
        <v/>
      </c>
      <c r="T8" s="10" t="str">
        <f t="shared" ref="T8:T18" si="5">+IF(ISERROR((O8+P8)-K8*($H$4+$G$4)),"",(O8+P8)-K8*($H$4+$G$4))</f>
        <v/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/>
      <c r="P9" s="22">
        <v>0</v>
      </c>
      <c r="Q9" s="26">
        <f t="shared" si="2"/>
        <v>0</v>
      </c>
      <c r="R9" s="2" t="str">
        <f t="shared" si="4"/>
        <v/>
      </c>
      <c r="S9" s="9" t="str">
        <f t="shared" si="3"/>
        <v/>
      </c>
      <c r="T9" s="10" t="str">
        <f t="shared" si="5"/>
        <v/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4"/>
        <v/>
      </c>
      <c r="S10" s="9" t="str">
        <f t="shared" si="3"/>
        <v/>
      </c>
      <c r="T10" s="10" t="str">
        <f t="shared" si="5"/>
        <v/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/>
      <c r="P11" s="22"/>
      <c r="Q11" s="26">
        <f t="shared" si="2"/>
        <v>0</v>
      </c>
      <c r="R11" s="2" t="str">
        <f t="shared" si="4"/>
        <v/>
      </c>
      <c r="S11" s="9" t="str">
        <f t="shared" si="3"/>
        <v/>
      </c>
      <c r="T11" s="10" t="str">
        <f t="shared" si="5"/>
        <v/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/>
      <c r="P12" s="22"/>
      <c r="Q12" s="26">
        <f t="shared" si="2"/>
        <v>0</v>
      </c>
      <c r="R12" s="2" t="str">
        <f t="shared" si="4"/>
        <v/>
      </c>
      <c r="S12" s="9" t="str">
        <f t="shared" si="3"/>
        <v/>
      </c>
      <c r="T12" s="10" t="str">
        <f t="shared" si="5"/>
        <v/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/>
      <c r="P13" s="22"/>
      <c r="Q13" s="26">
        <f t="shared" si="2"/>
        <v>0</v>
      </c>
      <c r="R13" s="2" t="str">
        <f t="shared" si="4"/>
        <v/>
      </c>
      <c r="S13" s="9" t="str">
        <f t="shared" si="3"/>
        <v/>
      </c>
      <c r="T13" s="10" t="str">
        <f t="shared" si="5"/>
        <v/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4"/>
        <v/>
      </c>
      <c r="S14" s="9" t="str">
        <f t="shared" si="3"/>
        <v/>
      </c>
      <c r="T14" s="10" t="str">
        <f t="shared" si="5"/>
        <v/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4"/>
        <v/>
      </c>
      <c r="S15" s="9" t="str">
        <f t="shared" si="3"/>
        <v/>
      </c>
      <c r="T15" s="10" t="str">
        <f t="shared" si="5"/>
        <v/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4"/>
        <v/>
      </c>
      <c r="S16" s="9" t="str">
        <f t="shared" si="3"/>
        <v/>
      </c>
      <c r="T16" s="10" t="str">
        <f t="shared" si="5"/>
        <v/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4"/>
        <v/>
      </c>
      <c r="S17" s="9" t="str">
        <f t="shared" si="3"/>
        <v/>
      </c>
      <c r="T17" s="10" t="str">
        <f t="shared" si="5"/>
        <v/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4"/>
        <v/>
      </c>
      <c r="S18" s="9" t="str">
        <f t="shared" si="3"/>
        <v/>
      </c>
      <c r="T18" s="10" t="str">
        <f t="shared" si="5"/>
        <v/>
      </c>
    </row>
    <row r="19" spans="5:21" x14ac:dyDescent="0.2">
      <c r="E19" s="3"/>
      <c r="F19" s="7">
        <f>SUM(F4:F18)</f>
        <v>0</v>
      </c>
      <c r="G19" s="7">
        <f>SUM(G4:G18)</f>
        <v>0</v>
      </c>
      <c r="H19" s="7">
        <f>SUM(H4:H18)</f>
        <v>0</v>
      </c>
      <c r="I19" s="7">
        <f>SUM(I4:I18)</f>
        <v>0</v>
      </c>
      <c r="J19" s="1"/>
      <c r="K19" s="1">
        <f>SUM(K4:K18)*100</f>
        <v>0</v>
      </c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1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127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9:R29"/>
    <mergeCell ref="N28:T28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208" priority="5" stopIfTrue="1" operator="equal">
      <formula>"POSITIVA"</formula>
    </cfRule>
  </conditionalFormatting>
  <conditionalFormatting sqref="S4:S20">
    <cfRule type="cellIs" dxfId="207" priority="1" stopIfTrue="1" operator="equal">
      <formula>"NEGATIVA"</formula>
    </cfRule>
  </conditionalFormatting>
  <conditionalFormatting sqref="U21 S27">
    <cfRule type="cellIs" dxfId="206" priority="2" stopIfTrue="1" operator="greaterThanOrEqual">
      <formula>0</formula>
    </cfRule>
    <cfRule type="cellIs" dxfId="205" priority="3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3" width="8.425781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39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75" t="s">
        <v>63</v>
      </c>
      <c r="S3" s="12"/>
      <c r="T3" s="75" t="s">
        <v>62</v>
      </c>
    </row>
    <row r="4" spans="1:21" x14ac:dyDescent="0.2">
      <c r="A4" s="87">
        <v>2</v>
      </c>
      <c r="B4" s="20"/>
      <c r="C4" s="20"/>
      <c r="D4" s="56"/>
      <c r="E4" s="52"/>
      <c r="F4" s="54"/>
      <c r="G4" s="21"/>
      <c r="H4" s="28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 t="shared" ref="K4:K18" si="0"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10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/>
      <c r="H5" s="1"/>
      <c r="I5" s="1">
        <f>F5-(G5+H5)</f>
        <v>0</v>
      </c>
      <c r="J5" s="254"/>
      <c r="K5" s="17" t="str">
        <f t="shared" si="0"/>
        <v/>
      </c>
      <c r="L5" s="19"/>
      <c r="M5" s="52"/>
      <c r="N5" s="14"/>
      <c r="O5" s="22"/>
      <c r="P5" s="22"/>
      <c r="Q5" s="26">
        <f t="shared" ref="Q5:Q18" si="1">N5-(O5+P5)</f>
        <v>0</v>
      </c>
      <c r="R5" s="2" t="str">
        <f>IF(AND($F$4="",$O$4=""),"",O5-($G$4*K5))</f>
        <v/>
      </c>
      <c r="S5" s="9" t="str">
        <f t="shared" ref="S5:S18" si="2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ref="I6:I18" si="3">F6-(G6+H6)</f>
        <v>0</v>
      </c>
      <c r="J6" s="254"/>
      <c r="K6" s="17" t="str">
        <f t="shared" si="0"/>
        <v/>
      </c>
      <c r="L6" s="19"/>
      <c r="M6" s="52"/>
      <c r="N6" s="14"/>
      <c r="O6" s="22"/>
      <c r="P6" s="22"/>
      <c r="Q6" s="26">
        <f t="shared" si="1"/>
        <v>0</v>
      </c>
      <c r="R6" s="2" t="str">
        <f t="shared" ref="R6:R18" si="4">IF(AND($F$4="",$O$4=""),"",O6-($G$4*K6))</f>
        <v/>
      </c>
      <c r="S6" s="9" t="str">
        <f t="shared" si="2"/>
        <v/>
      </c>
      <c r="T6" s="10" t="str">
        <f>+IF(ISERROR((O6+P6)-K6*($H$4+$G$4)),"",(O6+P6)-K6*($H$4+$G$4))</f>
        <v/>
      </c>
      <c r="U6" s="10" t="str">
        <f t="shared" ref="U6:U18" si="5">IF(T6=0,"",IF(T6&gt;0,"POSITIVA","NEGATIVA"))</f>
        <v>POSITIVA</v>
      </c>
    </row>
    <row r="7" spans="1:21" x14ac:dyDescent="0.2">
      <c r="F7" s="1"/>
      <c r="G7" s="1"/>
      <c r="H7" s="1"/>
      <c r="I7" s="1">
        <f t="shared" si="3"/>
        <v>0</v>
      </c>
      <c r="J7" s="254"/>
      <c r="K7" s="17" t="str">
        <f t="shared" si="0"/>
        <v/>
      </c>
      <c r="L7" s="19"/>
      <c r="M7" s="19"/>
      <c r="N7" s="14"/>
      <c r="O7" s="22"/>
      <c r="P7" s="22"/>
      <c r="Q7" s="26">
        <f t="shared" si="1"/>
        <v>0</v>
      </c>
      <c r="R7" s="2" t="str">
        <f t="shared" si="4"/>
        <v/>
      </c>
      <c r="S7" s="9" t="str">
        <f t="shared" si="2"/>
        <v/>
      </c>
      <c r="T7" s="10" t="str">
        <f>+IF(ISERROR((O7+P7)-K7*($H$4+$G$4)),"",(O7+P7)-K7*($H$4+$G$4))</f>
        <v/>
      </c>
      <c r="U7" s="10" t="str">
        <f t="shared" si="5"/>
        <v>POSITIVA</v>
      </c>
    </row>
    <row r="8" spans="1:21" x14ac:dyDescent="0.2">
      <c r="F8" s="1"/>
      <c r="G8" s="1"/>
      <c r="H8" s="1"/>
      <c r="I8" s="1">
        <f t="shared" si="3"/>
        <v>0</v>
      </c>
      <c r="J8" s="254"/>
      <c r="K8" s="17" t="str">
        <f t="shared" si="0"/>
        <v/>
      </c>
      <c r="L8" s="19"/>
      <c r="M8" s="19"/>
      <c r="N8" s="14"/>
      <c r="O8" s="22"/>
      <c r="P8" s="22"/>
      <c r="Q8" s="26">
        <f t="shared" si="1"/>
        <v>0</v>
      </c>
      <c r="R8" s="2" t="str">
        <f t="shared" si="4"/>
        <v/>
      </c>
      <c r="S8" s="9" t="str">
        <f t="shared" si="2"/>
        <v/>
      </c>
      <c r="T8" s="10" t="str">
        <f t="shared" ref="T8:T18" si="6">+IF(ISERROR((O8+P8)-K8*($H$4+$G$4)),"",(O8+P8)-K8*($H$4+$G$4))</f>
        <v/>
      </c>
      <c r="U8" s="10" t="str">
        <f t="shared" si="5"/>
        <v>POSITIVA</v>
      </c>
    </row>
    <row r="9" spans="1:21" x14ac:dyDescent="0.2">
      <c r="F9" s="1"/>
      <c r="G9" s="1"/>
      <c r="H9" s="1"/>
      <c r="I9" s="1">
        <f t="shared" si="3"/>
        <v>0</v>
      </c>
      <c r="J9" s="254"/>
      <c r="K9" s="17" t="str">
        <f t="shared" si="0"/>
        <v/>
      </c>
      <c r="L9" s="19"/>
      <c r="M9" s="19"/>
      <c r="N9" s="14"/>
      <c r="O9" s="22"/>
      <c r="P9" s="22"/>
      <c r="Q9" s="26">
        <f t="shared" si="1"/>
        <v>0</v>
      </c>
      <c r="R9" s="2" t="str">
        <f t="shared" si="4"/>
        <v/>
      </c>
      <c r="S9" s="9" t="str">
        <f t="shared" si="2"/>
        <v/>
      </c>
      <c r="T9" s="10" t="str">
        <f t="shared" si="6"/>
        <v/>
      </c>
      <c r="U9" s="10" t="str">
        <f t="shared" si="5"/>
        <v>POSITIVA</v>
      </c>
    </row>
    <row r="10" spans="1:21" x14ac:dyDescent="0.2">
      <c r="F10" s="1"/>
      <c r="G10" s="1"/>
      <c r="H10" s="1"/>
      <c r="I10" s="1">
        <f t="shared" si="3"/>
        <v>0</v>
      </c>
      <c r="J10" s="254"/>
      <c r="K10" s="17" t="str">
        <f t="shared" si="0"/>
        <v/>
      </c>
      <c r="L10" s="19"/>
      <c r="M10" s="19"/>
      <c r="N10" s="14"/>
      <c r="O10" s="22"/>
      <c r="P10" s="22"/>
      <c r="Q10" s="26">
        <f t="shared" si="1"/>
        <v>0</v>
      </c>
      <c r="R10" s="2" t="str">
        <f t="shared" si="4"/>
        <v/>
      </c>
      <c r="S10" s="9" t="str">
        <f t="shared" si="2"/>
        <v/>
      </c>
      <c r="T10" s="10" t="str">
        <f t="shared" si="6"/>
        <v/>
      </c>
      <c r="U10" s="10" t="str">
        <f t="shared" si="5"/>
        <v>POSITIVA</v>
      </c>
    </row>
    <row r="11" spans="1:21" x14ac:dyDescent="0.2">
      <c r="F11" s="1"/>
      <c r="G11" s="1"/>
      <c r="H11" s="1"/>
      <c r="I11" s="1">
        <f t="shared" si="3"/>
        <v>0</v>
      </c>
      <c r="J11" s="254"/>
      <c r="K11" s="17" t="str">
        <f t="shared" si="0"/>
        <v/>
      </c>
      <c r="L11" s="19"/>
      <c r="M11" s="19"/>
      <c r="N11" s="14"/>
      <c r="O11" s="22"/>
      <c r="P11" s="22"/>
      <c r="Q11" s="26">
        <f t="shared" si="1"/>
        <v>0</v>
      </c>
      <c r="R11" s="2" t="str">
        <f t="shared" si="4"/>
        <v/>
      </c>
      <c r="S11" s="9" t="str">
        <f t="shared" si="2"/>
        <v/>
      </c>
      <c r="T11" s="10" t="str">
        <f t="shared" si="6"/>
        <v/>
      </c>
      <c r="U11" s="10" t="str">
        <f t="shared" si="5"/>
        <v>POSITIVA</v>
      </c>
    </row>
    <row r="12" spans="1:21" x14ac:dyDescent="0.2">
      <c r="F12" s="1"/>
      <c r="G12" s="1"/>
      <c r="H12" s="1"/>
      <c r="I12" s="1">
        <f t="shared" si="3"/>
        <v>0</v>
      </c>
      <c r="J12" s="254"/>
      <c r="K12" s="17" t="str">
        <f t="shared" si="0"/>
        <v/>
      </c>
      <c r="L12" s="19"/>
      <c r="M12" s="19"/>
      <c r="N12" s="14"/>
      <c r="O12" s="22"/>
      <c r="P12" s="22"/>
      <c r="Q12" s="26">
        <f t="shared" si="1"/>
        <v>0</v>
      </c>
      <c r="R12" s="2" t="str">
        <f t="shared" si="4"/>
        <v/>
      </c>
      <c r="S12" s="9" t="str">
        <f t="shared" si="2"/>
        <v/>
      </c>
      <c r="T12" s="10" t="str">
        <f t="shared" si="6"/>
        <v/>
      </c>
      <c r="U12" s="10" t="str">
        <f t="shared" si="5"/>
        <v>POSITIVA</v>
      </c>
    </row>
    <row r="13" spans="1:21" x14ac:dyDescent="0.2">
      <c r="F13" s="1"/>
      <c r="G13" s="1"/>
      <c r="H13" s="1"/>
      <c r="I13" s="1">
        <f t="shared" si="3"/>
        <v>0</v>
      </c>
      <c r="J13" s="254"/>
      <c r="K13" s="17" t="str">
        <f t="shared" si="0"/>
        <v/>
      </c>
      <c r="L13" s="19"/>
      <c r="M13" s="19"/>
      <c r="N13" s="14"/>
      <c r="O13" s="22"/>
      <c r="P13" s="22"/>
      <c r="Q13" s="26">
        <f t="shared" si="1"/>
        <v>0</v>
      </c>
      <c r="R13" s="2" t="str">
        <f t="shared" si="4"/>
        <v/>
      </c>
      <c r="S13" s="9" t="str">
        <f t="shared" si="2"/>
        <v/>
      </c>
      <c r="T13" s="10" t="str">
        <f t="shared" si="6"/>
        <v/>
      </c>
      <c r="U13" s="10" t="str">
        <f t="shared" si="5"/>
        <v>POSITIVA</v>
      </c>
    </row>
    <row r="14" spans="1:21" x14ac:dyDescent="0.2">
      <c r="F14" s="1"/>
      <c r="G14" s="1"/>
      <c r="H14" s="1"/>
      <c r="I14" s="1">
        <f t="shared" si="3"/>
        <v>0</v>
      </c>
      <c r="J14" s="254"/>
      <c r="K14" s="17" t="str">
        <f t="shared" si="0"/>
        <v/>
      </c>
      <c r="L14" s="19"/>
      <c r="M14" s="19"/>
      <c r="N14" s="14"/>
      <c r="O14" s="22"/>
      <c r="P14" s="22"/>
      <c r="Q14" s="26">
        <f t="shared" si="1"/>
        <v>0</v>
      </c>
      <c r="R14" s="2" t="str">
        <f t="shared" si="4"/>
        <v/>
      </c>
      <c r="S14" s="9" t="str">
        <f t="shared" si="2"/>
        <v/>
      </c>
      <c r="T14" s="10" t="str">
        <f t="shared" si="6"/>
        <v/>
      </c>
      <c r="U14" s="10" t="str">
        <f t="shared" si="5"/>
        <v>POSITIVA</v>
      </c>
    </row>
    <row r="15" spans="1:21" x14ac:dyDescent="0.2">
      <c r="F15" s="1"/>
      <c r="G15" s="1"/>
      <c r="H15" s="1"/>
      <c r="I15" s="1">
        <f t="shared" si="3"/>
        <v>0</v>
      </c>
      <c r="J15" s="254"/>
      <c r="K15" s="17" t="str">
        <f t="shared" si="0"/>
        <v/>
      </c>
      <c r="L15" s="19"/>
      <c r="M15" s="19"/>
      <c r="N15" s="14"/>
      <c r="O15" s="22"/>
      <c r="P15" s="22"/>
      <c r="Q15" s="26">
        <f t="shared" si="1"/>
        <v>0</v>
      </c>
      <c r="R15" s="2" t="str">
        <f t="shared" si="4"/>
        <v/>
      </c>
      <c r="S15" s="9" t="str">
        <f t="shared" si="2"/>
        <v/>
      </c>
      <c r="T15" s="10" t="str">
        <f t="shared" si="6"/>
        <v/>
      </c>
      <c r="U15" s="10" t="str">
        <f t="shared" si="5"/>
        <v>POSITIVA</v>
      </c>
    </row>
    <row r="16" spans="1:21" x14ac:dyDescent="0.2">
      <c r="F16" s="1"/>
      <c r="G16" s="1"/>
      <c r="H16" s="1"/>
      <c r="I16" s="1">
        <f t="shared" si="3"/>
        <v>0</v>
      </c>
      <c r="J16" s="254"/>
      <c r="K16" s="17" t="str">
        <f t="shared" si="0"/>
        <v/>
      </c>
      <c r="L16" s="19"/>
      <c r="M16" s="19"/>
      <c r="N16" s="14"/>
      <c r="O16" s="22"/>
      <c r="P16" s="22"/>
      <c r="Q16" s="26">
        <f t="shared" si="1"/>
        <v>0</v>
      </c>
      <c r="R16" s="2" t="str">
        <f t="shared" si="4"/>
        <v/>
      </c>
      <c r="S16" s="9" t="str">
        <f t="shared" si="2"/>
        <v/>
      </c>
      <c r="T16" s="10" t="str">
        <f t="shared" si="6"/>
        <v/>
      </c>
      <c r="U16" s="10" t="str">
        <f t="shared" si="5"/>
        <v>POSITIVA</v>
      </c>
    </row>
    <row r="17" spans="5:21" x14ac:dyDescent="0.2">
      <c r="F17" s="1"/>
      <c r="G17" s="1"/>
      <c r="H17" s="1"/>
      <c r="I17" s="1">
        <f t="shared" si="3"/>
        <v>0</v>
      </c>
      <c r="J17" s="254"/>
      <c r="K17" s="17" t="str">
        <f t="shared" si="0"/>
        <v/>
      </c>
      <c r="L17" s="19"/>
      <c r="M17" s="19"/>
      <c r="N17" s="14"/>
      <c r="O17" s="22"/>
      <c r="P17" s="22"/>
      <c r="Q17" s="26">
        <f t="shared" si="1"/>
        <v>0</v>
      </c>
      <c r="R17" s="2" t="str">
        <f t="shared" si="4"/>
        <v/>
      </c>
      <c r="S17" s="9" t="str">
        <f t="shared" si="2"/>
        <v/>
      </c>
      <c r="T17" s="10" t="str">
        <f t="shared" si="6"/>
        <v/>
      </c>
      <c r="U17" s="10" t="str">
        <f t="shared" si="5"/>
        <v>POSITIVA</v>
      </c>
    </row>
    <row r="18" spans="5:21" ht="13.5" thickBot="1" x14ac:dyDescent="0.25">
      <c r="F18" s="1"/>
      <c r="G18" s="1"/>
      <c r="H18" s="1"/>
      <c r="I18" s="1">
        <f t="shared" si="3"/>
        <v>0</v>
      </c>
      <c r="J18" s="255"/>
      <c r="K18" s="17" t="str">
        <f t="shared" si="0"/>
        <v/>
      </c>
      <c r="L18" s="19"/>
      <c r="M18" s="74"/>
      <c r="N18" s="15"/>
      <c r="O18" s="23"/>
      <c r="P18" s="8"/>
      <c r="Q18" s="26">
        <f t="shared" si="1"/>
        <v>0</v>
      </c>
      <c r="R18" s="2" t="str">
        <f t="shared" si="4"/>
        <v/>
      </c>
      <c r="S18" s="9" t="str">
        <f t="shared" si="2"/>
        <v/>
      </c>
      <c r="T18" s="10" t="str">
        <f t="shared" si="6"/>
        <v/>
      </c>
      <c r="U18" s="10" t="str">
        <f t="shared" si="5"/>
        <v>POSITIVA</v>
      </c>
    </row>
    <row r="19" spans="5:21" x14ac:dyDescent="0.2">
      <c r="E19" s="3"/>
      <c r="F19" s="7">
        <f>SUM(F4:F18)</f>
        <v>0</v>
      </c>
      <c r="G19" s="7">
        <f>SUM(G4:G18)</f>
        <v>0</v>
      </c>
      <c r="H19" s="7">
        <f>SUM(H4:H18)</f>
        <v>0</v>
      </c>
      <c r="I19" s="7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127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204" priority="7" stopIfTrue="1" operator="equal">
      <formula>"POSITIVA"</formula>
    </cfRule>
  </conditionalFormatting>
  <conditionalFormatting sqref="S4:S20">
    <cfRule type="cellIs" dxfId="203" priority="3" stopIfTrue="1" operator="equal">
      <formula>"NEGATIVA"</formula>
    </cfRule>
  </conditionalFormatting>
  <conditionalFormatting sqref="S27">
    <cfRule type="cellIs" dxfId="202" priority="1" stopIfTrue="1" operator="greaterThanOrEqual">
      <formula>0</formula>
    </cfRule>
    <cfRule type="cellIs" dxfId="201" priority="2" stopIfTrue="1" operator="lessThan">
      <formula>0</formula>
    </cfRule>
  </conditionalFormatting>
  <conditionalFormatting sqref="U21">
    <cfRule type="cellIs" dxfId="200" priority="4" stopIfTrue="1" operator="greaterThanOrEqual">
      <formula>0</formula>
    </cfRule>
    <cfRule type="cellIs" dxfId="199" priority="5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2"/>
  <sheetViews>
    <sheetView showZeros="0" zoomScale="90" zoomScaleNormal="90" workbookViewId="0">
      <selection activeCell="L4" sqref="L4:P7"/>
    </sheetView>
  </sheetViews>
  <sheetFormatPr defaultColWidth="11.42578125" defaultRowHeight="12.75" x14ac:dyDescent="0.2"/>
  <cols>
    <col min="1" max="3" width="8.42578125" customWidth="1"/>
    <col min="4" max="4" width="9.140625" customWidth="1"/>
    <col min="5" max="5" width="27.5703125" customWidth="1"/>
    <col min="6" max="6" width="15.28515625" bestFit="1" customWidth="1"/>
    <col min="7" max="7" width="13.7109375" bestFit="1" customWidth="1"/>
    <col min="8" max="8" width="13.7109375" customWidth="1"/>
    <col min="9" max="9" width="12.28515625" customWidth="1"/>
    <col min="10" max="11" width="9.140625" customWidth="1"/>
    <col min="12" max="13" width="9.7109375" customWidth="1"/>
    <col min="14" max="14" width="13.7109375" bestFit="1" customWidth="1"/>
    <col min="15" max="15" width="12.7109375" bestFit="1" customWidth="1"/>
    <col min="16" max="16" width="12.7109375" customWidth="1"/>
    <col min="17" max="17" width="12" customWidth="1"/>
    <col min="18" max="18" width="13.28515625" customWidth="1"/>
    <col min="19" max="19" width="17.7109375" style="5" customWidth="1"/>
    <col min="20" max="20" width="15.7109375" style="10" customWidth="1"/>
    <col min="21" max="21" width="17.42578125" style="10" customWidth="1"/>
  </cols>
  <sheetData>
    <row r="1" spans="1:21" ht="13.5" thickBot="1" x14ac:dyDescent="0.25"/>
    <row r="2" spans="1:21" ht="13.5" customHeight="1" thickBot="1" x14ac:dyDescent="0.25">
      <c r="E2" s="11"/>
      <c r="F2" s="244" t="s">
        <v>3</v>
      </c>
      <c r="G2" s="245"/>
      <c r="H2" s="245"/>
      <c r="I2" s="246"/>
      <c r="L2" s="244" t="s">
        <v>1</v>
      </c>
      <c r="M2" s="245"/>
      <c r="N2" s="245"/>
      <c r="O2" s="245"/>
      <c r="P2" s="245"/>
      <c r="Q2" s="246"/>
      <c r="R2" s="11"/>
      <c r="S2" s="10"/>
    </row>
    <row r="3" spans="1:21" ht="45" customHeight="1" thickBot="1" x14ac:dyDescent="0.25">
      <c r="A3" s="18" t="s">
        <v>37</v>
      </c>
      <c r="B3" s="18" t="s">
        <v>14</v>
      </c>
      <c r="C3" s="18" t="s">
        <v>53</v>
      </c>
      <c r="D3" s="18" t="s">
        <v>20</v>
      </c>
      <c r="E3" s="37" t="s">
        <v>6</v>
      </c>
      <c r="F3" s="38" t="s">
        <v>0</v>
      </c>
      <c r="G3" s="24" t="s">
        <v>2</v>
      </c>
      <c r="H3" s="24" t="s">
        <v>11</v>
      </c>
      <c r="I3" s="24" t="s">
        <v>9</v>
      </c>
      <c r="J3" s="16" t="s">
        <v>8</v>
      </c>
      <c r="K3" s="16" t="s">
        <v>7</v>
      </c>
      <c r="L3" s="41" t="s">
        <v>21</v>
      </c>
      <c r="M3" s="41" t="s">
        <v>61</v>
      </c>
      <c r="N3" s="42" t="s">
        <v>4</v>
      </c>
      <c r="O3" s="43" t="s">
        <v>5</v>
      </c>
      <c r="P3" s="44" t="s">
        <v>11</v>
      </c>
      <c r="Q3" s="45" t="s">
        <v>9</v>
      </c>
      <c r="R3" s="25" t="s">
        <v>10</v>
      </c>
      <c r="S3" s="12"/>
      <c r="T3" s="75" t="s">
        <v>62</v>
      </c>
    </row>
    <row r="4" spans="1:21" x14ac:dyDescent="0.2">
      <c r="A4" s="87">
        <v>3</v>
      </c>
      <c r="B4" s="20"/>
      <c r="C4" s="20"/>
      <c r="D4" s="56"/>
      <c r="E4" s="57"/>
      <c r="F4" s="54"/>
      <c r="G4" s="21"/>
      <c r="H4" s="28"/>
      <c r="I4" s="36">
        <f>F4-(G4+H4)</f>
        <v>0</v>
      </c>
      <c r="J4" s="253" t="str">
        <f>IF(ISERROR(IF($E$4="","",((O19+P19+Q19)/(G4+H19+I4)))),"",IF($E$4="","",((O19+P19+Q19)/(G4+H19+I4))))</f>
        <v/>
      </c>
      <c r="K4" s="17" t="str">
        <f>IF($F$4="","",((O4+P4+Q4)/($G$4+$H$4+$I$4)))</f>
        <v/>
      </c>
      <c r="L4" s="52"/>
      <c r="M4" s="73"/>
      <c r="N4" s="13"/>
      <c r="O4" s="21"/>
      <c r="P4" s="28"/>
      <c r="Q4" s="26">
        <f>N4-(O4+P4)</f>
        <v>0</v>
      </c>
      <c r="R4" s="2" t="str">
        <f>IF(AND($F$4="",$O$4=""),"",O4-($G$4*K4))</f>
        <v/>
      </c>
      <c r="S4" s="9" t="str">
        <f>IF(AND($F$4="",$O$4=""),"",IF(R4=0,"",IF(R4&gt;0,"POSITIVA","NEGATIVA")))</f>
        <v/>
      </c>
      <c r="T4" s="76" t="str">
        <f>+IF(ISERROR((O4+P4)-K4*($H$4+$G$4)),"",(O4+P4)-K4*($H$4+$G$4))</f>
        <v/>
      </c>
      <c r="U4" s="10" t="str">
        <f>IF(T4=0,"",IF(T4&gt;0,"POSITIVA","NEGATIVA"))</f>
        <v>POSITIVA</v>
      </c>
    </row>
    <row r="5" spans="1:21" x14ac:dyDescent="0.2">
      <c r="F5" s="1"/>
      <c r="G5" s="1">
        <v>0</v>
      </c>
      <c r="H5" s="1"/>
      <c r="I5" s="1">
        <f t="shared" ref="I5:I18" si="0">F5-(G5+H5)</f>
        <v>0</v>
      </c>
      <c r="J5" s="254"/>
      <c r="K5" s="17" t="str">
        <f t="shared" ref="K5:K18" si="1">IF($F$4="","",((O5+P5+Q5)/($G$4+$H$4+$I$4)))</f>
        <v/>
      </c>
      <c r="L5" s="19"/>
      <c r="M5" s="52"/>
      <c r="N5" s="14"/>
      <c r="O5" s="22"/>
      <c r="P5" s="22"/>
      <c r="Q5" s="26">
        <f t="shared" ref="Q5:Q18" si="2">N5-(O5+P5)</f>
        <v>0</v>
      </c>
      <c r="R5" s="2" t="str">
        <f t="shared" ref="R5:R18" si="3">IF(AND($F$4="",$O$4=""),"",O5-($G$4*K5))</f>
        <v/>
      </c>
      <c r="S5" s="9" t="str">
        <f t="shared" ref="S5:S18" si="4">IF(AND($F$4="",$O$4=""),"",IF(R5=0,"",IF(R5&gt;0,"POSITIVA","NEGATIVA")))</f>
        <v/>
      </c>
      <c r="T5" s="10" t="str">
        <f>+IF(ISERROR((O5+P5)-K5*($H$4+$G$4)),"",(O5+P5)-K5*($H$4+$G$4))</f>
        <v/>
      </c>
      <c r="U5" s="10" t="str">
        <f>IF(T5=0,"",IF(T5&gt;0,"POSITIVA","NEGATIVA"))</f>
        <v>POSITIVA</v>
      </c>
    </row>
    <row r="6" spans="1:21" x14ac:dyDescent="0.2">
      <c r="F6" s="1"/>
      <c r="G6" s="1"/>
      <c r="H6" s="1"/>
      <c r="I6" s="1">
        <f t="shared" si="0"/>
        <v>0</v>
      </c>
      <c r="J6" s="254"/>
      <c r="K6" s="17" t="str">
        <f t="shared" si="1"/>
        <v/>
      </c>
      <c r="L6" s="19"/>
      <c r="M6" s="52"/>
      <c r="N6" s="14"/>
      <c r="O6" s="22"/>
      <c r="P6" s="22"/>
      <c r="Q6" s="26">
        <f t="shared" si="2"/>
        <v>0</v>
      </c>
      <c r="R6" s="2" t="str">
        <f t="shared" si="3"/>
        <v/>
      </c>
      <c r="S6" s="9" t="str">
        <f t="shared" si="4"/>
        <v/>
      </c>
      <c r="T6" s="10" t="str">
        <f t="shared" ref="T6:T18" si="5">+IF(ISERROR((O6+P6)-K6*($H$4+$G$4)),"",(O6+P6)-K6*($H$4+$G$4))</f>
        <v/>
      </c>
      <c r="U6" s="10" t="str">
        <f t="shared" ref="U6:U18" si="6">IF(T6=0,"",IF(T6&gt;0,"POSITIVA","NEGATIVA"))</f>
        <v>POSITIVA</v>
      </c>
    </row>
    <row r="7" spans="1:21" x14ac:dyDescent="0.2">
      <c r="F7" s="1"/>
      <c r="G7" s="1"/>
      <c r="H7" s="1"/>
      <c r="I7" s="1">
        <f t="shared" si="0"/>
        <v>0</v>
      </c>
      <c r="J7" s="254"/>
      <c r="K7" s="17" t="str">
        <f t="shared" si="1"/>
        <v/>
      </c>
      <c r="L7" s="19"/>
      <c r="M7" s="19"/>
      <c r="N7" s="14"/>
      <c r="O7" s="22"/>
      <c r="P7" s="22"/>
      <c r="Q7" s="26">
        <f t="shared" si="2"/>
        <v>0</v>
      </c>
      <c r="R7" s="2" t="str">
        <f t="shared" si="3"/>
        <v/>
      </c>
      <c r="S7" s="9" t="str">
        <f t="shared" si="4"/>
        <v/>
      </c>
      <c r="T7" s="10" t="str">
        <f t="shared" si="5"/>
        <v/>
      </c>
      <c r="U7" s="10" t="str">
        <f t="shared" si="6"/>
        <v>POSITIVA</v>
      </c>
    </row>
    <row r="8" spans="1:21" x14ac:dyDescent="0.2">
      <c r="F8" s="1"/>
      <c r="G8" s="1"/>
      <c r="H8" s="1"/>
      <c r="I8" s="1">
        <f t="shared" si="0"/>
        <v>0</v>
      </c>
      <c r="J8" s="254"/>
      <c r="K8" s="17" t="str">
        <f t="shared" si="1"/>
        <v/>
      </c>
      <c r="L8" s="19"/>
      <c r="M8" s="19"/>
      <c r="N8" s="14"/>
      <c r="O8" s="22">
        <v>0</v>
      </c>
      <c r="P8" s="22"/>
      <c r="Q8" s="26">
        <f t="shared" si="2"/>
        <v>0</v>
      </c>
      <c r="R8" s="2" t="str">
        <f t="shared" si="3"/>
        <v/>
      </c>
      <c r="S8" s="9" t="str">
        <f t="shared" si="4"/>
        <v/>
      </c>
      <c r="T8" s="10" t="str">
        <f t="shared" si="5"/>
        <v/>
      </c>
      <c r="U8" s="10" t="str">
        <f t="shared" si="6"/>
        <v>POSITIVA</v>
      </c>
    </row>
    <row r="9" spans="1:21" x14ac:dyDescent="0.2">
      <c r="F9" s="1"/>
      <c r="G9" s="1"/>
      <c r="H9" s="1"/>
      <c r="I9" s="1">
        <f t="shared" si="0"/>
        <v>0</v>
      </c>
      <c r="J9" s="254"/>
      <c r="K9" s="17" t="str">
        <f t="shared" si="1"/>
        <v/>
      </c>
      <c r="L9" s="19"/>
      <c r="M9" s="19"/>
      <c r="N9" s="14"/>
      <c r="O9" s="22">
        <v>0</v>
      </c>
      <c r="P9" s="22"/>
      <c r="Q9" s="26">
        <f t="shared" si="2"/>
        <v>0</v>
      </c>
      <c r="R9" s="2" t="str">
        <f t="shared" si="3"/>
        <v/>
      </c>
      <c r="S9" s="9" t="str">
        <f t="shared" si="4"/>
        <v/>
      </c>
      <c r="T9" s="10" t="str">
        <f t="shared" si="5"/>
        <v/>
      </c>
      <c r="U9" s="10" t="str">
        <f t="shared" si="6"/>
        <v>POSITIVA</v>
      </c>
    </row>
    <row r="10" spans="1:21" x14ac:dyDescent="0.2">
      <c r="F10" s="1"/>
      <c r="G10" s="1"/>
      <c r="H10" s="1"/>
      <c r="I10" s="1">
        <f t="shared" si="0"/>
        <v>0</v>
      </c>
      <c r="J10" s="254"/>
      <c r="K10" s="17" t="str">
        <f t="shared" si="1"/>
        <v/>
      </c>
      <c r="L10" s="19"/>
      <c r="M10" s="19"/>
      <c r="N10" s="14"/>
      <c r="O10" s="22"/>
      <c r="P10" s="22"/>
      <c r="Q10" s="26">
        <f t="shared" si="2"/>
        <v>0</v>
      </c>
      <c r="R10" s="2" t="str">
        <f t="shared" si="3"/>
        <v/>
      </c>
      <c r="S10" s="9" t="str">
        <f t="shared" si="4"/>
        <v/>
      </c>
      <c r="T10" s="10" t="str">
        <f t="shared" si="5"/>
        <v/>
      </c>
      <c r="U10" s="10" t="str">
        <f t="shared" si="6"/>
        <v>POSITIVA</v>
      </c>
    </row>
    <row r="11" spans="1:21" x14ac:dyDescent="0.2">
      <c r="F11" s="1"/>
      <c r="G11" s="1"/>
      <c r="H11" s="1"/>
      <c r="I11" s="1">
        <f t="shared" si="0"/>
        <v>0</v>
      </c>
      <c r="J11" s="254"/>
      <c r="K11" s="17" t="str">
        <f t="shared" si="1"/>
        <v/>
      </c>
      <c r="L11" s="19"/>
      <c r="M11" s="19"/>
      <c r="N11" s="14"/>
      <c r="O11" s="22">
        <v>0</v>
      </c>
      <c r="P11" s="22"/>
      <c r="Q11" s="26">
        <f t="shared" si="2"/>
        <v>0</v>
      </c>
      <c r="R11" s="2" t="str">
        <f t="shared" si="3"/>
        <v/>
      </c>
      <c r="S11" s="9" t="str">
        <f t="shared" si="4"/>
        <v/>
      </c>
      <c r="T11" s="10" t="str">
        <f t="shared" si="5"/>
        <v/>
      </c>
      <c r="U11" s="10" t="str">
        <f t="shared" si="6"/>
        <v>POSITIVA</v>
      </c>
    </row>
    <row r="12" spans="1:21" x14ac:dyDescent="0.2">
      <c r="F12" s="1"/>
      <c r="G12" s="1"/>
      <c r="H12" s="1"/>
      <c r="I12" s="1">
        <f t="shared" si="0"/>
        <v>0</v>
      </c>
      <c r="J12" s="254"/>
      <c r="K12" s="17" t="str">
        <f t="shared" si="1"/>
        <v/>
      </c>
      <c r="L12" s="19"/>
      <c r="M12" s="19"/>
      <c r="N12" s="14"/>
      <c r="O12" s="22">
        <v>0</v>
      </c>
      <c r="P12" s="22"/>
      <c r="Q12" s="26">
        <f t="shared" si="2"/>
        <v>0</v>
      </c>
      <c r="R12" s="2" t="str">
        <f t="shared" si="3"/>
        <v/>
      </c>
      <c r="S12" s="9" t="str">
        <f t="shared" si="4"/>
        <v/>
      </c>
      <c r="T12" s="10" t="str">
        <f t="shared" si="5"/>
        <v/>
      </c>
      <c r="U12" s="10" t="str">
        <f t="shared" si="6"/>
        <v>POSITIVA</v>
      </c>
    </row>
    <row r="13" spans="1:21" x14ac:dyDescent="0.2">
      <c r="F13" s="1"/>
      <c r="G13" s="1"/>
      <c r="H13" s="1"/>
      <c r="I13" s="1">
        <f t="shared" si="0"/>
        <v>0</v>
      </c>
      <c r="J13" s="254"/>
      <c r="K13" s="17" t="str">
        <f t="shared" si="1"/>
        <v/>
      </c>
      <c r="L13" s="19"/>
      <c r="M13" s="19"/>
      <c r="N13" s="14"/>
      <c r="O13" s="22">
        <v>0</v>
      </c>
      <c r="P13" s="22"/>
      <c r="Q13" s="26">
        <f t="shared" si="2"/>
        <v>0</v>
      </c>
      <c r="R13" s="2" t="str">
        <f t="shared" si="3"/>
        <v/>
      </c>
      <c r="S13" s="9" t="str">
        <f t="shared" si="4"/>
        <v/>
      </c>
      <c r="T13" s="10" t="str">
        <f t="shared" si="5"/>
        <v/>
      </c>
      <c r="U13" s="10" t="str">
        <f t="shared" si="6"/>
        <v>POSITIVA</v>
      </c>
    </row>
    <row r="14" spans="1:21" x14ac:dyDescent="0.2">
      <c r="F14" s="1"/>
      <c r="G14" s="1"/>
      <c r="H14" s="1"/>
      <c r="I14" s="1">
        <f t="shared" si="0"/>
        <v>0</v>
      </c>
      <c r="J14" s="254"/>
      <c r="K14" s="17" t="str">
        <f t="shared" si="1"/>
        <v/>
      </c>
      <c r="L14" s="19"/>
      <c r="M14" s="19"/>
      <c r="N14" s="14"/>
      <c r="O14" s="22"/>
      <c r="P14" s="22"/>
      <c r="Q14" s="26">
        <f t="shared" si="2"/>
        <v>0</v>
      </c>
      <c r="R14" s="2" t="str">
        <f t="shared" si="3"/>
        <v/>
      </c>
      <c r="S14" s="9" t="str">
        <f t="shared" si="4"/>
        <v/>
      </c>
      <c r="T14" s="10" t="str">
        <f t="shared" si="5"/>
        <v/>
      </c>
      <c r="U14" s="10" t="str">
        <f t="shared" si="6"/>
        <v>POSITIVA</v>
      </c>
    </row>
    <row r="15" spans="1:21" x14ac:dyDescent="0.2">
      <c r="F15" s="1"/>
      <c r="G15" s="1"/>
      <c r="H15" s="1"/>
      <c r="I15" s="1">
        <f t="shared" si="0"/>
        <v>0</v>
      </c>
      <c r="J15" s="254"/>
      <c r="K15" s="17" t="str">
        <f t="shared" si="1"/>
        <v/>
      </c>
      <c r="L15" s="19"/>
      <c r="M15" s="19"/>
      <c r="N15" s="14"/>
      <c r="O15" s="22"/>
      <c r="P15" s="22"/>
      <c r="Q15" s="26">
        <f t="shared" si="2"/>
        <v>0</v>
      </c>
      <c r="R15" s="2" t="str">
        <f t="shared" si="3"/>
        <v/>
      </c>
      <c r="S15" s="9" t="str">
        <f t="shared" si="4"/>
        <v/>
      </c>
      <c r="T15" s="10" t="str">
        <f t="shared" si="5"/>
        <v/>
      </c>
      <c r="U15" s="10" t="str">
        <f t="shared" si="6"/>
        <v>POSITIVA</v>
      </c>
    </row>
    <row r="16" spans="1:21" x14ac:dyDescent="0.2">
      <c r="F16" s="1"/>
      <c r="G16" s="1"/>
      <c r="H16" s="1"/>
      <c r="I16" s="1">
        <f t="shared" si="0"/>
        <v>0</v>
      </c>
      <c r="J16" s="254"/>
      <c r="K16" s="17" t="str">
        <f t="shared" si="1"/>
        <v/>
      </c>
      <c r="L16" s="19"/>
      <c r="M16" s="19"/>
      <c r="N16" s="14"/>
      <c r="O16" s="22"/>
      <c r="P16" s="22"/>
      <c r="Q16" s="26">
        <f t="shared" si="2"/>
        <v>0</v>
      </c>
      <c r="R16" s="2" t="str">
        <f t="shared" si="3"/>
        <v/>
      </c>
      <c r="S16" s="9" t="str">
        <f t="shared" si="4"/>
        <v/>
      </c>
      <c r="T16" s="10" t="str">
        <f t="shared" si="5"/>
        <v/>
      </c>
      <c r="U16" s="10" t="str">
        <f t="shared" si="6"/>
        <v>POSITIVA</v>
      </c>
    </row>
    <row r="17" spans="5:21" x14ac:dyDescent="0.2">
      <c r="F17" s="1"/>
      <c r="G17" s="1"/>
      <c r="H17" s="1"/>
      <c r="I17" s="1">
        <f t="shared" si="0"/>
        <v>0</v>
      </c>
      <c r="J17" s="254"/>
      <c r="K17" s="17" t="str">
        <f t="shared" si="1"/>
        <v/>
      </c>
      <c r="L17" s="19"/>
      <c r="M17" s="19"/>
      <c r="N17" s="14"/>
      <c r="O17" s="22"/>
      <c r="P17" s="22"/>
      <c r="Q17" s="26">
        <f t="shared" si="2"/>
        <v>0</v>
      </c>
      <c r="R17" s="2" t="str">
        <f t="shared" si="3"/>
        <v/>
      </c>
      <c r="S17" s="9" t="str">
        <f t="shared" si="4"/>
        <v/>
      </c>
      <c r="T17" s="10" t="str">
        <f t="shared" si="5"/>
        <v/>
      </c>
      <c r="U17" s="10" t="str">
        <f t="shared" si="6"/>
        <v>POSITIVA</v>
      </c>
    </row>
    <row r="18" spans="5:21" ht="13.5" thickBot="1" x14ac:dyDescent="0.25">
      <c r="F18" s="1"/>
      <c r="G18" s="1"/>
      <c r="H18" s="1"/>
      <c r="I18" s="1">
        <f t="shared" si="0"/>
        <v>0</v>
      </c>
      <c r="J18" s="255"/>
      <c r="K18" s="17" t="str">
        <f t="shared" si="1"/>
        <v/>
      </c>
      <c r="L18" s="19"/>
      <c r="M18" s="74"/>
      <c r="N18" s="15"/>
      <c r="O18" s="23"/>
      <c r="P18" s="8"/>
      <c r="Q18" s="26">
        <f t="shared" si="2"/>
        <v>0</v>
      </c>
      <c r="R18" s="2" t="str">
        <f t="shared" si="3"/>
        <v/>
      </c>
      <c r="S18" s="9" t="str">
        <f t="shared" si="4"/>
        <v/>
      </c>
      <c r="T18" s="10" t="str">
        <f t="shared" si="5"/>
        <v/>
      </c>
      <c r="U18" s="10" t="str">
        <f t="shared" si="6"/>
        <v>POSITIVA</v>
      </c>
    </row>
    <row r="19" spans="5:21" x14ac:dyDescent="0.2">
      <c r="E19" s="3"/>
      <c r="F19" s="7">
        <f>SUM(F4:F18)</f>
        <v>0</v>
      </c>
      <c r="G19" s="7">
        <f>SUM(G4:G18)</f>
        <v>0</v>
      </c>
      <c r="H19" s="7">
        <f>SUM(H4:H18)</f>
        <v>0</v>
      </c>
      <c r="I19" s="7">
        <f>SUM(I4:I18)</f>
        <v>0</v>
      </c>
      <c r="J19" s="1"/>
      <c r="K19" s="1"/>
      <c r="L19" s="1"/>
      <c r="M19" s="1"/>
      <c r="N19" s="7">
        <f>SUM(N4:N18)</f>
        <v>0</v>
      </c>
      <c r="O19" s="7">
        <f>SUM(O4:O18)</f>
        <v>0</v>
      </c>
      <c r="P19" s="7">
        <f>SUM(P4:P18)</f>
        <v>0</v>
      </c>
      <c r="Q19" s="7">
        <f>SUM(Q4:Q18)</f>
        <v>0</v>
      </c>
      <c r="R19" s="27"/>
      <c r="S19" s="6"/>
    </row>
    <row r="20" spans="5:21" ht="13.5" thickBot="1" x14ac:dyDescent="0.25">
      <c r="E20" s="3"/>
      <c r="F20" s="7"/>
      <c r="G20" s="7"/>
      <c r="H20" s="7"/>
      <c r="I20" s="7"/>
      <c r="J20" s="1"/>
      <c r="K20" s="1"/>
      <c r="L20" s="1"/>
      <c r="M20" s="1"/>
      <c r="N20" s="7"/>
      <c r="O20" s="7"/>
      <c r="P20" s="7"/>
      <c r="Q20" s="7"/>
      <c r="R20" s="2"/>
      <c r="S20" s="6"/>
    </row>
    <row r="21" spans="5:21" ht="16.5" thickBot="1" x14ac:dyDescent="0.3">
      <c r="E21" s="3"/>
      <c r="F21" s="4"/>
      <c r="G21" s="4"/>
      <c r="H21" s="4"/>
      <c r="I21" s="4"/>
      <c r="J21" s="1"/>
      <c r="K21" s="1"/>
      <c r="L21" s="1"/>
      <c r="M21" s="1"/>
      <c r="N21" s="248" t="s">
        <v>12</v>
      </c>
      <c r="O21" s="249"/>
      <c r="P21" s="249"/>
      <c r="Q21" s="249"/>
      <c r="R21" s="249"/>
      <c r="S21" s="249"/>
      <c r="T21" s="250"/>
      <c r="U21" s="76"/>
    </row>
    <row r="22" spans="5:21" ht="15.75" x14ac:dyDescent="0.25">
      <c r="G22" s="29"/>
      <c r="H22" s="4"/>
      <c r="I22" s="4"/>
      <c r="J22" s="1"/>
      <c r="K22" s="1"/>
      <c r="L22" s="1"/>
      <c r="M22" s="1"/>
      <c r="N22" s="247" t="s">
        <v>22</v>
      </c>
      <c r="O22" s="247"/>
      <c r="P22" s="247"/>
      <c r="Q22" s="247"/>
      <c r="R22" s="247"/>
      <c r="S22" s="126">
        <f>SUMIF(R4:R18,"&gt;0",R4:R18)</f>
        <v>0</v>
      </c>
    </row>
    <row r="23" spans="5:21" ht="15.75" thickBot="1" x14ac:dyDescent="0.3">
      <c r="G23" s="4"/>
      <c r="H23" s="4"/>
      <c r="I23" s="4"/>
      <c r="J23" s="1"/>
      <c r="K23" s="1"/>
      <c r="L23" s="1"/>
      <c r="M23" s="1"/>
      <c r="N23" s="247" t="s">
        <v>23</v>
      </c>
      <c r="O23" s="247"/>
      <c r="P23" s="247"/>
      <c r="Q23" s="247"/>
      <c r="R23" s="247"/>
      <c r="S23" s="46">
        <f>SUMIF(R4:R18,"&lt;0",R4:R18)</f>
        <v>0</v>
      </c>
    </row>
    <row r="24" spans="5:21" ht="16.5" thickBot="1" x14ac:dyDescent="0.3">
      <c r="F24" s="1"/>
      <c r="G24" s="4"/>
      <c r="H24" s="4"/>
      <c r="I24" s="4"/>
      <c r="J24" s="1"/>
      <c r="K24" s="1"/>
      <c r="L24" s="1"/>
      <c r="M24" s="1"/>
      <c r="N24" s="248" t="s">
        <v>13</v>
      </c>
      <c r="O24" s="249"/>
      <c r="P24" s="249"/>
      <c r="Q24" s="249"/>
      <c r="R24" s="249"/>
      <c r="S24" s="249"/>
      <c r="T24" s="250"/>
    </row>
    <row r="25" spans="5:21" ht="12.75" customHeight="1" x14ac:dyDescent="0.2">
      <c r="E25" s="3"/>
      <c r="F25" s="4"/>
      <c r="G25" s="4"/>
      <c r="H25" s="4"/>
      <c r="I25" s="4"/>
      <c r="J25" s="1"/>
      <c r="K25" s="1"/>
      <c r="L25" s="1"/>
      <c r="M25" s="1"/>
      <c r="N25" s="252" t="s">
        <v>24</v>
      </c>
      <c r="O25" s="252"/>
      <c r="P25" s="252"/>
      <c r="Q25" s="252"/>
      <c r="R25" s="252"/>
    </row>
    <row r="26" spans="5:21" ht="15" x14ac:dyDescent="0.2">
      <c r="F26" s="29"/>
      <c r="N26" s="252"/>
      <c r="O26" s="252"/>
      <c r="P26" s="252"/>
      <c r="Q26" s="252"/>
      <c r="R26" s="252"/>
    </row>
    <row r="27" spans="5:21" ht="15.75" thickBot="1" x14ac:dyDescent="0.3">
      <c r="H27" s="1"/>
      <c r="N27" s="251" t="s">
        <v>70</v>
      </c>
      <c r="O27" s="251"/>
      <c r="P27" s="251"/>
      <c r="Q27" s="251"/>
      <c r="R27" s="251"/>
      <c r="S27" s="126">
        <f>SUMIF(T4:T18,"&gt;0",T4:T18)</f>
        <v>0</v>
      </c>
    </row>
    <row r="28" spans="5:21" ht="16.5" thickBot="1" x14ac:dyDescent="0.3">
      <c r="N28" s="248" t="s">
        <v>71</v>
      </c>
      <c r="O28" s="249"/>
      <c r="P28" s="249"/>
      <c r="Q28" s="249"/>
      <c r="R28" s="249"/>
      <c r="S28" s="249"/>
      <c r="T28" s="250"/>
    </row>
    <row r="29" spans="5:21" ht="15" x14ac:dyDescent="0.25">
      <c r="N29" s="251" t="s">
        <v>72</v>
      </c>
      <c r="O29" s="251"/>
      <c r="P29" s="251"/>
      <c r="Q29" s="251"/>
      <c r="R29" s="251"/>
      <c r="S29" s="127">
        <f>SUMIF(T4:T18,"&lt;0",T4:T18)</f>
        <v>0</v>
      </c>
    </row>
    <row r="30" spans="5:21" x14ac:dyDescent="0.2">
      <c r="N30" s="3"/>
      <c r="O30" s="3"/>
      <c r="P30" s="3"/>
      <c r="Q30" s="3"/>
      <c r="R30" s="2"/>
    </row>
    <row r="31" spans="5:21" x14ac:dyDescent="0.2">
      <c r="N31" s="3"/>
      <c r="O31" s="3"/>
      <c r="P31" s="3"/>
      <c r="Q31" s="3"/>
      <c r="R31" s="2"/>
    </row>
    <row r="32" spans="5:21" x14ac:dyDescent="0.2">
      <c r="N32" s="3"/>
      <c r="O32" s="3"/>
      <c r="P32" s="3"/>
      <c r="Q32" s="3"/>
      <c r="R32" s="2"/>
    </row>
    <row r="33" spans="14:18" x14ac:dyDescent="0.2">
      <c r="N33" s="3"/>
      <c r="O33" s="3"/>
      <c r="P33" s="3"/>
      <c r="Q33" s="3"/>
      <c r="R33" s="2"/>
    </row>
    <row r="34" spans="14:18" x14ac:dyDescent="0.2">
      <c r="N34" s="3"/>
      <c r="O34" s="3"/>
      <c r="P34" s="3"/>
      <c r="Q34" s="3"/>
      <c r="R34" s="2"/>
    </row>
    <row r="35" spans="14:18" x14ac:dyDescent="0.2">
      <c r="N35" s="3"/>
      <c r="O35" s="3"/>
      <c r="P35" s="3"/>
      <c r="Q35" s="3"/>
      <c r="R35" s="2"/>
    </row>
    <row r="36" spans="14:18" x14ac:dyDescent="0.2">
      <c r="N36" s="3"/>
      <c r="O36" s="3"/>
      <c r="P36" s="3"/>
      <c r="Q36" s="3"/>
    </row>
    <row r="37" spans="14:18" x14ac:dyDescent="0.2">
      <c r="N37" s="3"/>
      <c r="O37" s="3"/>
      <c r="P37" s="3"/>
      <c r="Q37" s="3"/>
    </row>
    <row r="38" spans="14:18" x14ac:dyDescent="0.2">
      <c r="N38" s="3"/>
      <c r="O38" s="3"/>
      <c r="P38" s="3"/>
      <c r="Q38" s="3"/>
    </row>
    <row r="39" spans="14:18" x14ac:dyDescent="0.2">
      <c r="N39" s="3"/>
      <c r="O39" s="3"/>
      <c r="P39" s="3"/>
      <c r="Q39" s="3"/>
    </row>
    <row r="40" spans="14:18" x14ac:dyDescent="0.2">
      <c r="N40" s="3"/>
      <c r="O40" s="3"/>
      <c r="P40" s="3"/>
      <c r="Q40" s="3"/>
    </row>
    <row r="41" spans="14:18" x14ac:dyDescent="0.2">
      <c r="N41" s="3"/>
      <c r="O41" s="3"/>
      <c r="P41" s="3"/>
      <c r="Q41" s="3"/>
    </row>
    <row r="42" spans="14:18" x14ac:dyDescent="0.2">
      <c r="N42" s="3"/>
      <c r="O42" s="3"/>
      <c r="P42" s="3"/>
      <c r="Q42" s="3"/>
    </row>
  </sheetData>
  <sheetProtection sheet="1" objects="1" scenarios="1"/>
  <mergeCells count="11">
    <mergeCell ref="N27:R27"/>
    <mergeCell ref="N28:T28"/>
    <mergeCell ref="N29:R29"/>
    <mergeCell ref="N25:R26"/>
    <mergeCell ref="J4:J18"/>
    <mergeCell ref="N21:T21"/>
    <mergeCell ref="F2:I2"/>
    <mergeCell ref="L2:Q2"/>
    <mergeCell ref="N22:R22"/>
    <mergeCell ref="N23:R23"/>
    <mergeCell ref="N24:T24"/>
  </mergeCells>
  <phoneticPr fontId="16" type="noConversion"/>
  <conditionalFormatting sqref="S4:S18">
    <cfRule type="cellIs" dxfId="198" priority="11" stopIfTrue="1" operator="equal">
      <formula>"POSITIVA"</formula>
    </cfRule>
  </conditionalFormatting>
  <conditionalFormatting sqref="S4:S20">
    <cfRule type="cellIs" dxfId="197" priority="7" stopIfTrue="1" operator="equal">
      <formula>"NEGATIVA"</formula>
    </cfRule>
  </conditionalFormatting>
  <conditionalFormatting sqref="S27">
    <cfRule type="cellIs" dxfId="196" priority="1" stopIfTrue="1" operator="greaterThanOrEqual">
      <formula>0</formula>
    </cfRule>
    <cfRule type="cellIs" dxfId="195" priority="2" stopIfTrue="1" operator="lessThan">
      <formula>0</formula>
    </cfRule>
  </conditionalFormatting>
  <conditionalFormatting sqref="U21">
    <cfRule type="cellIs" dxfId="194" priority="5" stopIfTrue="1" operator="greaterThanOrEqual">
      <formula>0</formula>
    </cfRule>
    <cfRule type="cellIs" dxfId="193" priority="6" stopIfTrue="1" operator="lessThan">
      <formula>0</formula>
    </cfRule>
  </conditionalFormatting>
  <printOptions horizontalCentered="1" verticalCentered="1"/>
  <pageMargins left="0.75" right="0.75" top="1" bottom="1" header="0" footer="0"/>
  <pageSetup paperSize="9" scale="59" orientation="landscape" r:id="rId1"/>
  <headerFooter alignWithMargins="0">
    <oddFooter>&amp;R&amp;D
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43</vt:i4>
      </vt:variant>
    </vt:vector>
  </HeadingPairs>
  <TitlesOfParts>
    <vt:vector size="43" baseType="lpstr">
      <vt:lpstr>Informació</vt:lpstr>
      <vt:lpstr>desviacions subv +</vt:lpstr>
      <vt:lpstr>desviacions subv -</vt:lpstr>
      <vt:lpstr>RESUM</vt:lpstr>
      <vt:lpstr>RC</vt:lpstr>
      <vt:lpstr>A-AD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DGFINA</vt:lpstr>
      <vt:lpstr>DEJRO</vt:lpstr>
    </vt:vector>
  </TitlesOfParts>
  <Company>SAM Dipta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Tono Serret</dc:creator>
  <cp:lastModifiedBy>user</cp:lastModifiedBy>
  <cp:lastPrinted>2007-03-03T20:26:17Z</cp:lastPrinted>
  <dcterms:created xsi:type="dcterms:W3CDTF">2003-02-28T21:18:07Z</dcterms:created>
  <dcterms:modified xsi:type="dcterms:W3CDTF">2024-02-29T13:44:03Z</dcterms:modified>
</cp:coreProperties>
</file>